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defaultThemeVersion="166925"/>
  <mc:AlternateContent xmlns:mc="http://schemas.openxmlformats.org/markup-compatibility/2006">
    <mc:Choice Requires="x15">
      <x15ac:absPath xmlns:x15ac="http://schemas.microsoft.com/office/spreadsheetml/2010/11/ac" url="K:\Archivos Programación por año\2022\EPG\"/>
    </mc:Choice>
  </mc:AlternateContent>
  <xr:revisionPtr revIDLastSave="0" documentId="13_ncr:40009_{2DEB276D-87D7-438E-BE67-620EA2B128A0}" xr6:coauthVersionLast="47" xr6:coauthVersionMax="47" xr10:uidLastSave="{00000000-0000-0000-0000-000000000000}"/>
  <bookViews>
    <workbookView xWindow="-28920" yWindow="-120" windowWidth="29040" windowHeight="15840"/>
  </bookViews>
  <sheets>
    <sheet name="EPG Europa Europa Nov 2022" sheetId="1" r:id="rId1"/>
    <sheet name="Grilla Europa Europa Nov 2022" sheetId="2" r:id="rId2"/>
  </sheets>
  <definedNames>
    <definedName name="_xlnm._FilterDatabase" localSheetId="0" hidden="1">'EPG Europa Europa Nov 2022'!$A$1:$M$417</definedName>
  </definedNames>
  <calcPr calcId="0"/>
</workbook>
</file>

<file path=xl/calcChain.xml><?xml version="1.0" encoding="utf-8"?>
<calcChain xmlns="http://schemas.openxmlformats.org/spreadsheetml/2006/main">
  <c r="L340" i="2" l="1"/>
  <c r="K340" i="2"/>
  <c r="J340" i="2"/>
  <c r="I340" i="2"/>
  <c r="H340" i="2"/>
  <c r="G340" i="2"/>
  <c r="F340" i="2"/>
  <c r="L256" i="2"/>
  <c r="K256" i="2"/>
  <c r="J256" i="2"/>
  <c r="I256" i="2"/>
  <c r="H256" i="2"/>
  <c r="G256" i="2"/>
  <c r="F256" i="2"/>
  <c r="L172" i="2"/>
  <c r="K172" i="2"/>
  <c r="J172" i="2"/>
  <c r="I172" i="2"/>
  <c r="H172" i="2"/>
  <c r="G172" i="2"/>
  <c r="F172" i="2"/>
  <c r="L90" i="2"/>
  <c r="K90" i="2"/>
  <c r="J90" i="2"/>
  <c r="I90" i="2"/>
  <c r="H90" i="2"/>
  <c r="G90" i="2"/>
  <c r="F90" i="2"/>
  <c r="L2" i="2"/>
  <c r="K2" i="2"/>
  <c r="J2" i="2"/>
  <c r="I2" i="2"/>
  <c r="H2" i="2"/>
  <c r="G2" i="2"/>
  <c r="F2" i="2"/>
</calcChain>
</file>

<file path=xl/sharedStrings.xml><?xml version="1.0" encoding="utf-8"?>
<sst xmlns="http://schemas.openxmlformats.org/spreadsheetml/2006/main" count="4320" uniqueCount="978">
  <si>
    <t>Start Date</t>
  </si>
  <si>
    <t>Start Time</t>
  </si>
  <si>
    <t>Spanish Title Name</t>
  </si>
  <si>
    <t xml:space="preserve"> Ratings</t>
  </si>
  <si>
    <t>Release Year</t>
  </si>
  <si>
    <t>Spanish Synopsis</t>
  </si>
  <si>
    <t>Cast</t>
  </si>
  <si>
    <t>Director</t>
  </si>
  <si>
    <t>Genre</t>
  </si>
  <si>
    <t>Sub Genre</t>
  </si>
  <si>
    <t>TRT</t>
  </si>
  <si>
    <t>Country</t>
  </si>
  <si>
    <t>ATP</t>
  </si>
  <si>
    <t>Pontedera, 1952. El industrial Enrico Piaggio recibe una carta del banquero Rocchi-Battaglia pidiéndole que devuelva cuanto antes todo el dinero que le ha prestado, teniendo en cuenta también la reciente competencia a la Vespa de Lambretta.</t>
  </si>
  <si>
    <t>Violante Placido, Alessio Boni</t>
  </si>
  <si>
    <t>Umberto Marino</t>
  </si>
  <si>
    <t>Biography</t>
  </si>
  <si>
    <t>Una insólita road movie a través de Europa a la búsqueda de lugares olvidados durante la cual una pareja de desconocidos, ambos atrapados en una cotidianidad mentirosa, llega a un acuerdo con el propio pasado.</t>
  </si>
  <si>
    <t>Clive Owen, Jasmine Trinca</t>
  </si>
  <si>
    <t>Giorgia Farina</t>
  </si>
  <si>
    <t>Drama</t>
  </si>
  <si>
    <t>Conexion Marsella</t>
  </si>
  <si>
    <t>13+</t>
  </si>
  <si>
    <t>Pierre Michel es un joven magistrado destinado recientemente a combatir la lucha contra el crimen organizado. En su nueva misión debe desactivar la "Conexión francesa", una operación que la mafia local ha diseñado para exportar heroína.</t>
  </si>
  <si>
    <t>Jean Dujardin, Gilles Lellouche</t>
  </si>
  <si>
    <t>Cédric Jimenez</t>
  </si>
  <si>
    <t>Thriller</t>
  </si>
  <si>
    <t>El Cazador S02e01</t>
  </si>
  <si>
    <t>2 de enero de 1996. El día de su matrimonio con Giada, Saverio recibió del arrepentido Tony Calvaruso, la dirección de la villa donde Giovanni Brusca podía esconderse.</t>
  </si>
  <si>
    <t>Francesco Montanari, Miriam Dalmazio</t>
  </si>
  <si>
    <t>Davide Marengo</t>
  </si>
  <si>
    <t>Un joven aristócrata escocés llega al viejo oeste americano del siglo XIX en busca de la mujer que ama. En el camino conoce a un misterioso forajido que se ofrece a acompañarlo en su aventura. Pronto descubrirán que no son los únicos buscando a la joven.</t>
  </si>
  <si>
    <t>Kodi Smit-McPhee, Michael Fassbender</t>
  </si>
  <si>
    <t>John Maclean</t>
  </si>
  <si>
    <t>Action/ Adventure</t>
  </si>
  <si>
    <t>Ficción y realidad se confunden en la historia de Clara, una mujer soltera decidida a tener un hijo con su amigo Manu, ante la mirada atónita de Vicky y su pareja, Ander, guionista empeñado en escribir una comedia romántica...</t>
  </si>
  <si>
    <t>Àgata Roca, Vicenta N'dongo</t>
  </si>
  <si>
    <t>Cesc Gay</t>
  </si>
  <si>
    <t>Comedy</t>
  </si>
  <si>
    <t>Un romance de cuento de hadas contado por una señora de 70 años a su pequeña nieta relata la historia de un joven compositor austríaco talentoso que ve cómo su mundo se trastorna por la llegada de una despreocupada mujer estadounidense.</t>
  </si>
  <si>
    <t>Kelly Bishop, Alfons Haider</t>
  </si>
  <si>
    <t>Alexander Peter Lerc</t>
  </si>
  <si>
    <t>Romance</t>
  </si>
  <si>
    <t>Sigue a un financista famoso que acaba en prisión. Después de ser agredido por una banda de motociclistas en la prisión, opta por el confinamiento solitario voluntario. Durante este tiempo se une al coro, apuntando a la cima de su jerarquía.</t>
  </si>
  <si>
    <t>Jacob Lohmann, Anders Matthesen, Christopher Læssø</t>
  </si>
  <si>
    <t>Frederikke Aspöck</t>
  </si>
  <si>
    <t>Es abril de 1945. A raíz de la Liberación, los judíos que sobrevivieron a los nazis comienzan a regresar a Italia desde los campos y entre ellos hay niños. Davide, llega a la frontera en busca de su hijo Daniele.</t>
  </si>
  <si>
    <t>Michele Riondino, Isabella Ragonese</t>
  </si>
  <si>
    <t>Michele Soavi</t>
  </si>
  <si>
    <t>La perspectiva de reconstruir una relación con su madre desdibuja la capacidad de Matthew para concentrarse en el caso. Lucy y Gaby ya no pueden quedarse calladas en medio de revelaciones impactantes.</t>
  </si>
  <si>
    <t>Ben Aldridge, Iona Anderson</t>
  </si>
  <si>
    <t>Lee Haven Jones</t>
  </si>
  <si>
    <t>Crime</t>
  </si>
  <si>
    <t>16+</t>
  </si>
  <si>
    <t>Los destinos de dos familias se entrelazan irrevocablemente después de que un ciclista es obligado a salirse del camino por un Jeep antes de Navidad.</t>
  </si>
  <si>
    <t>Fabrizio Bentivoglio, Valeria Golino</t>
  </si>
  <si>
    <t>Paolo Virzí</t>
  </si>
  <si>
    <t>El Cazador S02e02</t>
  </si>
  <si>
    <t>Saverio intenta mantenerse lúcido y concentrado a pesar de las dificultades para cazar a los Brusca. Mientras tanto, aparece Francesca Lagoglio, una oficial de policía en declive que afirma tener una investigación sólida.</t>
  </si>
  <si>
    <t>La vida, los amores y las angustias de Mia Martini, la extraordinaria cantante italiana, desde su participación en el Festival de la Canción de San Remo en 1989.</t>
  </si>
  <si>
    <t>Maurizio Lastrico, Serena Rossi</t>
  </si>
  <si>
    <t>Riccardo Donna</t>
  </si>
  <si>
    <t>Un arquitecto se mete en problemas legales cuando choca contra algo en la carretera una noche de lluvia.</t>
  </si>
  <si>
    <t>Luigi Maria Burruano, Luigi Lo Cascio</t>
  </si>
  <si>
    <t>Luigi Lo Cascio</t>
  </si>
  <si>
    <t>Un profesor melancólico tiene una extraña relación con un adolescente rebelde.</t>
  </si>
  <si>
    <t>Fabrizio Bentivoglio, Filippo Scicchitano</t>
  </si>
  <si>
    <t>Francesco Bruni</t>
  </si>
  <si>
    <t>Movies And Features</t>
  </si>
  <si>
    <t>Comediantes</t>
  </si>
  <si>
    <t>En una noche lluviosa en Milán, seis aspirantes a comediantes se encuentran encerrados en clase con su "maestro de risas" Eddie Barni. El debut en el escenario escenario de los cómicos está a la vuelta de la esquina...</t>
  </si>
  <si>
    <t>Christian De Sica, Walter Leonardi</t>
  </si>
  <si>
    <t>Gabriele Salvatores</t>
  </si>
  <si>
    <t>Rosso Mille Miglia</t>
  </si>
  <si>
    <t>Maria Esse ha vivido en Berlín durante tantos años que necesita un navegante para encontrar el camino a casa en Italia. Después de un  accidente, conoce a Marco, el mecánico de la ciudad, que siempre ha soñado con participar en la Mille Miglia.</t>
  </si>
  <si>
    <t>Martina Stella, Fabio Troiano</t>
  </si>
  <si>
    <t>Claudio Uberti</t>
  </si>
  <si>
    <t>A pesar de los avances clave, el equipo está frustrado hasta que una evidencia importante pone a Matthew en el camino para encontrar al asesino.</t>
  </si>
  <si>
    <t>El Cazador S02e03</t>
  </si>
  <si>
    <t>Los vínculos alrededor de Giovanni Brusca se tensan definitivamente cuando Saverio ataca a su hombre más confiable, Giuseppe Monticciolo, conocido como Il Tedesco, el mafioso que construyó la prisión de Giambascio.</t>
  </si>
  <si>
    <t>A través de una serie de flashbacks, el ahora afirmado cantante Domenico Modugno (Giuseppe Fiorello), cuenta sus comienzos a la audiencia de uno de sus conciertos.</t>
  </si>
  <si>
    <t>Beppe Fiorello, Kasia Smutniak</t>
  </si>
  <si>
    <t>Riccardo Milani</t>
  </si>
  <si>
    <t>En Roma, Domenico y Franca deciden mudarse juntos y casarse. Pero durante la convivencia comienzan los primeros desacuerdos, a causa del estrés de la carrera que no muestra signos de despegar, y Franca decide irse.</t>
  </si>
  <si>
    <t>Dibujo animado sobre una breve improvisación musical. Aquí, tras el choque de sentimientos, emociones y pasión de los músicos de la orquesta de jazz, frente al espectador nace una música maravillosa.</t>
  </si>
  <si>
    <t>David Babayan</t>
  </si>
  <si>
    <t>short film</t>
  </si>
  <si>
    <t>Seremos Jovenes Y Bellisimos</t>
  </si>
  <si>
    <t>En los años 90, Isabella tenía dieciocho años y es una estrella. 20 años después, todavía está cantando esas mismas canciones en los bares de un pequeño pueblo con su hijo Bruno, tocando la guitarra. Es debido a él que su carrera se detuvo.</t>
  </si>
  <si>
    <t>Barbora Bobulova, Alessandro Piavani</t>
  </si>
  <si>
    <t>Letizia Lamartire</t>
  </si>
  <si>
    <t>Martin regresa a su pueblo natal para hacerse cargo de la panadería. Con un profundo aprecio por Gustave Flaubert, se emociona cuando un matrimonio inglés se instala en la casa vecina: sus nombres son Gemma y Charles Bovery, como en la novela…</t>
  </si>
  <si>
    <t>Fabrice Luchini, Gemma Arterton</t>
  </si>
  <si>
    <t>Anne Fontaine</t>
  </si>
  <si>
    <t>Criado por su tía desde que era un niño, el adolescente John Lennon conoce a su madre biológica, Julia, quien le dio el don de la música.</t>
  </si>
  <si>
    <t>Aaron Taylor-Johnson, Kristin Scott Thomas</t>
  </si>
  <si>
    <t>Sam Taylor-Johnson</t>
  </si>
  <si>
    <t>Adele # 1</t>
  </si>
  <si>
    <t>Luego de varias desapariciones sin resolver, el gobierno decide crear una célula especial para obtener mejores resultados. El jefe de policía llama a Adèle Zimmer, una talentosa psicóloga, que se une al equipo como consultora.</t>
  </si>
  <si>
    <t>Catherine Demaiffe, François-David Cardonnel</t>
  </si>
  <si>
    <t>Guy Maezelle</t>
  </si>
  <si>
    <t>Fanfan es un joven aventurero muy sensible a la belleza femenina que se une al ejército de Luis XV para huir de un matrimonio forzado.</t>
  </si>
  <si>
    <t>Vincent Perez, Penelope Cruz</t>
  </si>
  <si>
    <t>Gérard Krawczyk</t>
  </si>
  <si>
    <t>Montalbano # 19: El Campo Del Alfarero</t>
  </si>
  <si>
    <t>Catarella llega a la casa del Comisario para anunciar el hallazgo de un hombre muerto. Bajo un diluvio incesante, se pondrán a recuperar un cadáver descuartizado y enterrado en un campo de barro de alfarero.</t>
  </si>
  <si>
    <t>Luca Zingaretti, Peppino Mazzotta</t>
  </si>
  <si>
    <t>Alberto Sironi</t>
  </si>
  <si>
    <t>Montalbano # 20: LA Danza De LA Gaviota</t>
  </si>
  <si>
    <t>Un Montalbano desilusionado, cada vez más viejo en el alma que en el cuerpo, se enfrenta a la desaparición de un amigo, el inspector Fazio, inteligente colega de tantas investigaciones y confidente atento.Un Montalbano desilusionado, cada vez más viejo en</t>
  </si>
  <si>
    <t>Effi Briest</t>
  </si>
  <si>
    <t>Effi Briest, una joven de 17 años, se casa con el Baron von Innstetten, casi 20 años mayor que ella, obligada por sus padres. La boda es el comienzo de una existencia monótona para Effi, pero todo cambia cuando llega el Mayor Crampas...</t>
  </si>
  <si>
    <t>Julia Jentsch, Sebastian Koch</t>
  </si>
  <si>
    <t>Hermine Huntgeburth</t>
  </si>
  <si>
    <t xml:space="preserve">Obra maestra sobre el choque cultural entre Europa y América, sobre las tensiones entre los intereses económicos y la religión, sobre los dilemas entre el camino de la oración y el de las armas, y tambien, sobre la redención. </t>
  </si>
  <si>
    <t>Roland Joffé</t>
  </si>
  <si>
    <t>History</t>
  </si>
  <si>
    <t>Los Buddenbrooks</t>
  </si>
  <si>
    <t>El auge y la decadencia de una poderosa familia de mercaderes de Lübeck de mediados del siglo XIX, su espíritu de lucha y sacrificio para poder sobrevivir económicamente y su búsqueda de la felicidad y del amor imposible...</t>
  </si>
  <si>
    <t>Iris Berben, Armin Mueller-Stahl, Jessica Schwarz</t>
  </si>
  <si>
    <t>Heinrich Breloer</t>
  </si>
  <si>
    <t>Irresponsable S03e01</t>
  </si>
  <si>
    <t>Julien, Marie, su hijo Jacques y la madre de Julien, llevan dos años viviendo bajo el mismo techo. Pero el equilibrio familiar se trastorna cuando su hijo Jacques anuncia su deseo de emprender un viaje al otro lado del mundo después del bachillerato.</t>
  </si>
  <si>
    <t>Sébastien Chassagne, Marie Kauffmann</t>
  </si>
  <si>
    <t>Stephen Cafiero</t>
  </si>
  <si>
    <t>Cuando Thomas llega a París por negocios, nada sale según lo planeado. Deberá pasar la noche encerrado en un diminuto departamento con una persona extraña, lo que sacudirá sus creencias hasta la médula y revelará nuevas verdades.</t>
  </si>
  <si>
    <t>Michael Glantschnig, Claire Jannot</t>
  </si>
  <si>
    <t>Bianca Pick</t>
  </si>
  <si>
    <t>Abrazame</t>
  </si>
  <si>
    <t xml:space="preserve">Bianca es convocada a la escuela porque su hija de 7 años, ha cometido un robo. La figura de la Virgen, robada del Museo durante un viaje educativo, debe ser devuelta. La niña ya no la tiene porque se la dio a alguien que realmente la necesita... </t>
  </si>
  <si>
    <t>Paola Manno</t>
  </si>
  <si>
    <t>Anton es un médico que divide su tiempo entre Dinamarca y un campo de refugiados en África. Él y su esposa son padres de dos hijos y se plantean el divorcio. Elias, el mayor de los hijos, se involucra en una peligrosa revancha con graves consecuencias...</t>
  </si>
  <si>
    <t>Mikael Persbrandt, Trine Dyrholm</t>
  </si>
  <si>
    <t>Susanne Bier</t>
  </si>
  <si>
    <t>Regina</t>
  </si>
  <si>
    <t>Regina tiene 15 años y sueña con ser cantante. La apoya su padre Luigi, con quien tiene un vínculo muy fuerte e indisoluble, al menos hasta que, un día, un acontecimiento impredecible les cambie la vida…</t>
  </si>
  <si>
    <t>Ginevra Francesconi, Francesco Montanari</t>
  </si>
  <si>
    <t>Alessandro Grande</t>
  </si>
  <si>
    <t>Montalbano # 21: LA Busqueda Del Tesoro</t>
  </si>
  <si>
    <t>El comisario recibe una extraña carta anónima que lo desafía con enigmas en verso a una búsqueda del tesoro. Por curiosidad y porque no tiene nada más que hacer, decide aceptar.</t>
  </si>
  <si>
    <t>Tras el armisticio del 8 de septiembre de 1943, las poblaciones de Istria, Dálmata y Rijeka fueron atacadas por partisanos de Tiziano ávidos de venganza. Entre las víctimas se encuentra la joven Norma Cossetto, hija de un funcionario fascista.</t>
  </si>
  <si>
    <t>Franco Nero, Geraldine Chaplin</t>
  </si>
  <si>
    <t>Maximiliano Hernando Bruno</t>
  </si>
  <si>
    <t>Period / Historical</t>
  </si>
  <si>
    <t>Babylon Berlin S02e05</t>
  </si>
  <si>
    <t>Charlotte se despierta en casa del magnate armenio, que le pregunta si sabe dónde está el oro. Tras analizar las fotos recogidas por Gereon, Bendal traslada las pruebas a la justicia con el fin de atajar la amenaza militar contra el Reich.</t>
  </si>
  <si>
    <t>Volker Bruch, Liv Lisa Fries</t>
  </si>
  <si>
    <t>Henk Handloegten</t>
  </si>
  <si>
    <t>Babylon Berlin S02e06</t>
  </si>
  <si>
    <t>El ingeniero con el que Gereon se iba a reunir es asesinado en plena calle. Benda y Gereon se reúnen con el general Seegers con nuevas pruebas incriminatorias. Charlotte sigue retenida. Gretta se plantea vengarse de la muerte de Fritz.</t>
  </si>
  <si>
    <t>Babylon Berlin S02e07</t>
  </si>
  <si>
    <t>Charlotte, ya liberada, se reúne con un sorprendido Gereon para darle nueva información sobre los vagones de oro y fosgeno del tren, que ya parte de vuelta hacia la URSS. Greta se plantea un dilema a la hora de vengarse de Benda.</t>
  </si>
  <si>
    <t>Babylon Berlin S02e08</t>
  </si>
  <si>
    <t>Gereon sale del lago e intenta reanimar a Charlotte. Una vez recogidos por compañeros de la brigada, se dirigen a detener el tren en su trayecto, antes de que lo paren Bruno y los nacionalistas. Los acontecimientos dan un giro inesperado.</t>
  </si>
  <si>
    <t>Viviendo en una zona de guerra, Sami, de 10 años, es forzado a tomar decisiones más allá de su comprensión, decisiones que podrían privarlo de su infancia y cambiar su vida para siempre… Corto ganador de 12 premios internacionales</t>
  </si>
  <si>
    <t>Bawar Landon, Nick Court</t>
  </si>
  <si>
    <t>Kae Bahar</t>
  </si>
  <si>
    <t>Un huérfano humilde se transforma en un caballero con la ayuda de un benefactor misterioso.</t>
  </si>
  <si>
    <t>Toby Irvine, Ralph Fiennes, Helena Bonham Carter</t>
  </si>
  <si>
    <t>Mike Newell</t>
  </si>
  <si>
    <t>Reina Emma</t>
  </si>
  <si>
    <t>24 años, mesera, soltera, amable, Emma es discreta, a menudo maltratada, pero valiente. Lucha con sus propias dudas que le impiden progresar, inspirada en su amiga imaginaria la Reina Margrethe II de Dinamarca.</t>
  </si>
  <si>
    <t>Laure Vaugeois, Bastien Rochard</t>
  </si>
  <si>
    <t>Jean Rousselot</t>
  </si>
  <si>
    <t>Charlatan</t>
  </si>
  <si>
    <t>La mítica cineasta polaca Agnieszka Holland (In Darkness, Europa Europa) cuenta la historia de una figura fascinante y poco conocida: el curandero checo Jan Mikolášek, quien se convirtió en una celebridad en los años 30 entre ricos y pobres.</t>
  </si>
  <si>
    <t>Juraj Loj, Ivan Trojan</t>
  </si>
  <si>
    <t>Agnieszka Holland</t>
  </si>
  <si>
    <t>Christian es nuevo en el supermercado y su compañero Bruno le enseña todos los trucos de la profesión. En poco tiempo se enamora de Marion, que trabaja en el departamento de dulces, pero ella está casada, aunque no es feliz en su matrimonio…</t>
  </si>
  <si>
    <t>Franz Rogowski, Sandra Hueller</t>
  </si>
  <si>
    <t>Thomas Stuber</t>
  </si>
  <si>
    <t>Montalbano # 22: LA Edad De LA Duda</t>
  </si>
  <si>
    <t>El mar y el puerto de Vigata se convierten en protagonistas de la nueva investigación de Montalbano, con dos barcos recién apostados: una potente lancha y el "Vanna", un yate de lujo cuya tripulación ha encontrado una balsa en el mar con un hombre muerto</t>
  </si>
  <si>
    <t>1860, en el Reino de las Dos Sicilias, en los albores del desembarco de las tropas de Garibaldi, en una tierra aún sin ley, cuatro bandidas llamadas “las Drude” buscan su venganza personal. Y correrá mucha sangre...</t>
  </si>
  <si>
    <t>Guido Caprino, Miriam Dalmazio</t>
  </si>
  <si>
    <t>Giovanni LA Parola</t>
  </si>
  <si>
    <t>Un anciano recuerda su infancia tras haber encontrado el diario que escribió en 1900, cuando tenía 13 años. Allí rememora cuando la muy rica familia inglesa Maudsley lo invita a su hacienda para las vacaciones, como un compañero de clase de su hijo. La jo</t>
  </si>
  <si>
    <t>Jim Broadbent, Vanessa Redgrave</t>
  </si>
  <si>
    <t>Pete Travis</t>
  </si>
  <si>
    <t>En el corazón de la Provenza, Louise cría sola a sus dos hijos. Un día en el que casi atropella a un desconocido, descubre que es un hombre distinto. La fascinación que siente por él es tal que sospecha que podría cambiar su vida y la de su familia...</t>
  </si>
  <si>
    <t>Virginie Efira, Benjamin Lavernhe</t>
  </si>
  <si>
    <t>Éric Besnard</t>
  </si>
  <si>
    <t>Aliados</t>
  </si>
  <si>
    <t>Año 1942 en Casablanca, durante la II Guerra Mundial. Max, un espía canadiense, y Marianne, francesa miembro de la resistencia, deberán cumplir una peligrosa misión en el norte de África por órdenes de Londres...</t>
  </si>
  <si>
    <t>Brad Pitt, Marion Cotillard</t>
  </si>
  <si>
    <t>Robert Zemeckis</t>
  </si>
  <si>
    <t>El Cazador S02e04</t>
  </si>
  <si>
    <t>Saverio, tratando de acorralar a Brusca, usa la mano dura, tira de las redes de años de investigación y hace sonar cientos de arrestos en su territorio.</t>
  </si>
  <si>
    <t>Aydin, un exactor, dirige un pequeño hotel en el centro de Anatolia con su joven esposa Nihal, con la que tiene una relación tormentosa, y su hermana Necla, quien está sufriendo por su reciente divorcio.</t>
  </si>
  <si>
    <t>Melisa Sözen, Haluk Bilginer</t>
  </si>
  <si>
    <t>Nury Bilge Ceylan</t>
  </si>
  <si>
    <t>Blancanieves es Carmen, una bella joven con una infancia atormentada por su terrible madrastra, Encarna. Huyendo de su pasado, Carmen emprende un apasionante viaje acompañada por sus nuevos amigos: una 'troupe' de enanos toreros.</t>
  </si>
  <si>
    <t>Macarena Garcia, Maribel Verdu</t>
  </si>
  <si>
    <t>Pablo Berger</t>
  </si>
  <si>
    <t>Al llegar al Centro de Refugiados descubren que ya no hay lugar para ellos ni para los chicos que han llegado con Ben, exoficial de la Brigada Judía, y con Giulia, pedagoga de buena familia, que trabaja como voluntaria.</t>
  </si>
  <si>
    <t>El Cazador S02e05</t>
  </si>
  <si>
    <t>La búsqueda de Saverio finalmente trae un resultado importante y lleva a la policía a arrestar a Salvatore Cucuzza, cajero y administrador del imperio del narcotráfico de Brusca.</t>
  </si>
  <si>
    <t>Es una historia de amor, la historia de Anita y Fred, que llevan 50 años casados. Hace tiempo que entraron en el otoño de su vida, pero siguen viviendo su amor con determinación, aunque no siempre bien avenidos.</t>
  </si>
  <si>
    <t>Bruno Ganz, Senta Berger</t>
  </si>
  <si>
    <t>Sophie Heldman</t>
  </si>
  <si>
    <t>La relación de Javier y María nació de la pasión, pero el tiempo la convirtió en predecible rutina. Sin embargo, el amor sobrevive a los años y la muerte y Javier viajará en el tiempo para cambiar el último día que pasó junto a su amada.</t>
  </si>
  <si>
    <t>Javier Rey, Maria Leon</t>
  </si>
  <si>
    <t>José Esteban Alenda, César Esteban Alenda</t>
  </si>
  <si>
    <t>Sci Fi</t>
  </si>
  <si>
    <t>Cuando Emma decide cancelar una suscripción, equivocadamente envía un e-mail a otra persona, quien luego le informa de su error. Comienza así entre ellos un divertido intercambio de mensajes, que poco a poco va ganando en confianza...</t>
  </si>
  <si>
    <t>Claudia Eisinger, Alexander Fehling</t>
  </si>
  <si>
    <t>Vanessa Jopp</t>
  </si>
  <si>
    <t>En vísperas del Concilio de Constanza, la joven María, víctima de un plan para saquear sus bienes a través de una acusación de adulterio, termina por convertirse en una prostituta en busca de venganza.</t>
  </si>
  <si>
    <t>Alexandra Neldel, Bert Tischendorf</t>
  </si>
  <si>
    <t>Hansjörg Thurn</t>
  </si>
  <si>
    <t>El Cazador S02e06</t>
  </si>
  <si>
    <t>La caza de Giovanni Brusca ha llegado a sus etapas finales. El cerco de investigadores se está restringiendo alrededor del mafioso, que sin embargo está listo para recibirlos...</t>
  </si>
  <si>
    <t>Seguridad</t>
  </si>
  <si>
    <t>Un automóvil autónomo transporta a una joven dormida reclinada en su asiento trasero a un destino desconocido. Pero cuando al llegar la mujer no sale, el automóvil regresa al garaje del propietario de vehiculo.</t>
  </si>
  <si>
    <t>Rupert Graves, Ashley Runeckles</t>
  </si>
  <si>
    <t>Daniel Outram</t>
  </si>
  <si>
    <t>Damien</t>
  </si>
  <si>
    <t>Benoit Damien trabaja en el departamento de compras de una empresa de marketing. Tímido y discreto, vive a la sombra de ser amable y normal en un mundo de gente egoísta. Al amanecer de su cumpleaños 30, le gustaría ver algunos cambios en su vida.</t>
  </si>
  <si>
    <t>Pierre Quevaine, David Boutigny</t>
  </si>
  <si>
    <t>Michael Leclere</t>
  </si>
  <si>
    <t>En Barcelona, dos jóvenes que pertenecen a mundos opuestos se conocen. Ella, la dulce Babi, es una chica de clase alta. Él, Hugo, conocido como el duro "H", es un chico impulsivo e irresponsable, aficionado a las peleas y a las carreras ilegales de motos.</t>
  </si>
  <si>
    <t>Mario Casas, María Valverde</t>
  </si>
  <si>
    <t>Fernando González Molina</t>
  </si>
  <si>
    <t>Secuela de "Tres metros sobre el cielo". Aquí, la sexy Gin es el nuevo amor de Hache, pero éste no puede olvidar a su antigua novia, Babi. Hache ha vuelto a casa tras pasar una temporada en Londres, alejado del recuerdo imborrable de aquel primer amor.</t>
  </si>
  <si>
    <t>Mario Casas, Clara Lago</t>
  </si>
  <si>
    <t>Adele # 2</t>
  </si>
  <si>
    <t>Un nuevo caso golpea a la Oficina de Desapariciones. Un viejo industrial con Alzheimer, André Theys, desaparece de la sala de relajación de su casa de retiro.</t>
  </si>
  <si>
    <t>En la noche que el equipo nacional de fútbol de Italia es eliminado de la Copa del Mundo, un conocido productor de cine es encontrado muerto en el río Tíber. Tres jóvenes guionistas se convierten en los principales sospechosos de su asesinato.</t>
  </si>
  <si>
    <t>Mauro Lamantia, Giovanni Toscano</t>
  </si>
  <si>
    <t>Loving Vincent</t>
  </si>
  <si>
    <t>Francia, 1981. Antes de morir, Vincent Van Gogh dejó una carta para su hermano Theo y la tarea de entregársela recae sobre el joven Armand Roulin, hijo del cartero personal de Van Gogh.</t>
  </si>
  <si>
    <t>Douglas Booth, Saoirse Ronan</t>
  </si>
  <si>
    <t>Dorota Kobiela</t>
  </si>
  <si>
    <t>Animation</t>
  </si>
  <si>
    <t>Adult Animation</t>
  </si>
  <si>
    <t>Tommaso y Giuliano son dos amigos de alma. Uno vive en Canadá, el otro en Roma. Cuando Giuliano, gravemente enfermo, toma una decisión irreversible, Tomasso supera el miedo a volar y va a visitarlo a Roma para pasar juntos cuatro días de amistad.</t>
  </si>
  <si>
    <t>Valerio Mastandrea, Marco Giallini</t>
  </si>
  <si>
    <t>Simone Spada</t>
  </si>
  <si>
    <t>En una ciudad misteriosa, Alex, una joven curiosa, huye de su madre. Al ingresar en una intrigante tienda de antigüedades, descubre un mundo en miniatura que guarda un oscuro secreto.</t>
  </si>
  <si>
    <t>Frank Ryan, Joanne James</t>
  </si>
  <si>
    <t>Stefan Wink</t>
  </si>
  <si>
    <t>En la Francia del siglo XVIII, el príncipe Leon Dal Ville vive en un hermoso castillo, rodeado del afecto y la admiración de sus súbditos, hasta que una noche lo pierde todo, incluida su amada, durante un incendio que lo desfigura...</t>
  </si>
  <si>
    <t>Alessandro Preziosi, Blanca Suárez</t>
  </si>
  <si>
    <t>Fabrizio Costa</t>
  </si>
  <si>
    <t>Tras regresar al palacio de León, Bella cae gravemente enferma. Alarmado ante su delicado estado de salud, el príncipe Dal Ville busca en vano un médico que la salve hasta que, desesperado, hace una promesa: si Dios salva a su amada, él cambiará.</t>
  </si>
  <si>
    <t>Tony</t>
  </si>
  <si>
    <t>En Francia, en los años 80, Tony, un joven inmigrante español de tercera generación, un rebelde con un corazón de oro, lucha por una vida que desea a pesar de que un padre abusivo y violento controla cada uno de sus movimientos.</t>
  </si>
  <si>
    <t>Hugo Diego Garcia, Lorenzo Bentivoglio</t>
  </si>
  <si>
    <t>Hugo Diego Garcia</t>
  </si>
  <si>
    <t>Katja vive en feliz matrimonio con Nuri, extraficante de origen turco, y con el hijo de ambos, hasta que una bomba hace estallar todo por los aires. Tras superar el dolor de la pérdida intentará como último recurso llevar adelante su propia venganza...</t>
  </si>
  <si>
    <t>Diane Kruger, Numan Acar</t>
  </si>
  <si>
    <t>Fatih Akin</t>
  </si>
  <si>
    <t>Montalbano # 23: LA Sonrisa De Angelica</t>
  </si>
  <si>
    <t>Durante una noche es desvalijada la casa del adinerado matrimonio formado por Carlo y Caterina Peritore. Ambos habían quedado adormecidos por el gas, y los ladrones pudieron tranquilamente apropiarse de los objetos de la casa y las llaves de su villa.</t>
  </si>
  <si>
    <t>Babylon Berlin S03e01</t>
  </si>
  <si>
    <t>Rath es llamada al estudio de cine Babelsberg: la actriz Betty Winter murió mientras filmaba. Greta está acusada de intentar asesinar a Benda, pero se niega a ayudar a Charlotte.</t>
  </si>
  <si>
    <t>Babylon Berlin S03e02</t>
  </si>
  <si>
    <t>Greta representa el intento de asesinato de Benda en la corte. Rath intenta ayudarla, pero tiene que evitar a Wendt. El armenio y su socio comercial Weintraub reciben malas noticias.</t>
  </si>
  <si>
    <t>Babylon Berlin S03e03</t>
  </si>
  <si>
    <t>Wendt hace todo lo posible para asegurarse de que Greta cambie su declaración sobre el intento de asesinato de Benda. A pesar de la muerte de Betty Winter, la filmación debería continuar. Helga toma una decisión difícil.</t>
  </si>
  <si>
    <t>Babylon Berlin S03e04</t>
  </si>
  <si>
    <t>Gräf ayuda a Rath con la investigación del archivo de Benda, mientras que en el caso de Betty Winter su investigación es el objetivo de su esposo Tristan Rot. Charlotte se enfrenta a un secreto familiar.</t>
  </si>
  <si>
    <t>En el equipo de básquet del instituto, Gaby es titular indiscutible y Juliette su eterna sustituta, hasta el día en que su rivalidad las lleva a el patio de recreo</t>
  </si>
  <si>
    <t>Malyka Johany, Morgane L'hostis</t>
  </si>
  <si>
    <t>Johanna Boyer-Dilolo</t>
  </si>
  <si>
    <t>La encantadora historia de una joven de 23 años con una infancia traumática, que a través de actos de bondad se va abriendo al mundo hasta que finalmente encuentra el amor de pareja...</t>
  </si>
  <si>
    <t>Audrey Tautou, Mathieu Kassovitz</t>
  </si>
  <si>
    <t>Jean-Pierre Jeunet</t>
  </si>
  <si>
    <t>Tras cumplir una condena de 18 meses por haber intentado pasar 50 kg de cannabis, el camionero Alain, de 48 años, sale de la cárcel y se ve obligado a a vivir con su madre, una mujer humilde, pero que desde hace tiempo es incapaz de ser cariñosa con él.</t>
  </si>
  <si>
    <t>Vincent Lindon, Hélène Vincent</t>
  </si>
  <si>
    <t>Stéphane Brizé</t>
  </si>
  <si>
    <t>Montalbano # 24: El Juego De Los Espejos</t>
  </si>
  <si>
    <t>La tranquila Vigata se ve sacudida por la explosión de una carta-bomba, hecha detonar frente a un depósito vacío. Inmediatamente se piensa que es una advertencia, pero el comisario Montalbano no encuentra las razones.La tranquila Vigata se ve sacudida por</t>
  </si>
  <si>
    <t>Flame y Citron son los nombres de guerra de dos héroes daneses, miembros de la resistencia contra la ocupación nazi. Ellos luchan sin cuartel contra los invasores y contra el gobierno títere colaboracionista, fundamentalmente como ejecutores.</t>
  </si>
  <si>
    <t>Thure Lindhardt, Mads Mikkelsen</t>
  </si>
  <si>
    <t>Ole Christian Madsen</t>
  </si>
  <si>
    <t>Un espía internacional debe limpiar su nombre con el fin de salvarse a él mismo de la organización para la que trabajaba.</t>
  </si>
  <si>
    <t>Sean Penn, Idris Elba</t>
  </si>
  <si>
    <t>Pierre Morel</t>
  </si>
  <si>
    <t>El Cazador S02e07</t>
  </si>
  <si>
    <t>El destino sonríe irónicamente a los magistrados Mazza y Barone: Giovanni Brusca decidió arrepentirse en el aniversario de la masacre de Capaci.</t>
  </si>
  <si>
    <t>Los Terenzi, los dueños de la finca donde se hospedan los chicos, deciden que quieren recuperarla para convertirla en una granja. Giulia intenta convencer a la marquesa de que desista.</t>
  </si>
  <si>
    <t>El Cazador S02e08</t>
  </si>
  <si>
    <t>Giovanni Brusca, acorralado y también abandonado por su hermano Enzo, decide arrepentirse. Esta vez de verdad. Y la primera información que da a los jueces vale oro: el apodo del proveedor de Bernardo Provenzano.</t>
  </si>
  <si>
    <t>Un hombre lleva a su hija al páramo para celebrar un día de campo, pero desaparece después de un encuentro con un extraño cazador.</t>
  </si>
  <si>
    <t>Corin Stuart, Dan Antopolski</t>
  </si>
  <si>
    <t>James Everett</t>
  </si>
  <si>
    <t>Marie ha construido una nueva vida con su esposo Michel y su hija Trudi. La familia disfruta de su felicidad hasta que Michel tiene que ir a la guerra contra los husitas por el rey Segismundo. Cuando Marie recibe la noticia de su muerte, no puede creerlo.</t>
  </si>
  <si>
    <t>Bert Tischendorf, Alexandra Neldel</t>
  </si>
  <si>
    <t>El Cazador S03e01</t>
  </si>
  <si>
    <t>Saverio Barone está en la mira del mafioso Vito Vitale. Por ello, lleva meses viviendo en un búnker en el sótano de la Fiscalía de Palermo, sin ver a su exmujer Giada pero sobre todo sin poder ver a su hija Carlotta.</t>
  </si>
  <si>
    <t>Francesco Montanari, Roberto Citran</t>
  </si>
  <si>
    <t>Olly, supervisor de una galería de arte, decide agregar silenciosamente su propia aportación artística a las piezas en exhibición, desafiando la autoridad del artista / autor y explorando el vandalismo como un intento extremo de colaboración artística.</t>
  </si>
  <si>
    <t>Tristan Pegg, Chris Bearne</t>
  </si>
  <si>
    <t>Federica Pacifico</t>
  </si>
  <si>
    <t>Adele # 3</t>
  </si>
  <si>
    <t>Tras un violento altercado, el inspector Dosco se ve obligado a descansar y Adèle se entera por los compañeros del inspector de que ha estado cargando una pesada carga desde la desaparición de Noah Gossen, un niño que desapareció en un basural en Charlero</t>
  </si>
  <si>
    <t>Thomas es un pastelero en Berlín. Conoce a Oren, ingeniero israelí y se enamoran. Pero Oren, que está casado y tiene un hijo en Jerusalén, de pronto desaparece. Tras enterarse de su muerte, Thomas viaja a Jerusalen a conocer a Anat, la viuda…</t>
  </si>
  <si>
    <t>Tim Kalkhof, Sarah Adler</t>
  </si>
  <si>
    <t>Ofir Raul Graizer</t>
  </si>
  <si>
    <t>La vida del escritor Tomas Eldan cambia el día que, tras una acalorada discusión con su novia, atropella a un niño. Doce años después, Tomas sigue culpándose sin poder olvidar la tragedia.</t>
  </si>
  <si>
    <t>Rachel McAdams, James Franco</t>
  </si>
  <si>
    <t>Wim Wenders</t>
  </si>
  <si>
    <t>Un pintor de la vieja escuela intenta evitar todas las influencias modernas, para terminar creando su obra más osada.</t>
  </si>
  <si>
    <t>Stathis Voutos</t>
  </si>
  <si>
    <t>Iordanis Theodosiadi</t>
  </si>
  <si>
    <t>Emily es una niña de 8 años que vive con su madre en un barrio pobre de Nueva York. Pero su vida cambiará inesperadamente tras la muerte de su tío, Emily se convierte en la heredera de una gran fortuna y futura condesa con tratamiento de alteza...</t>
  </si>
  <si>
    <t>Christiane Hörbiger, Veronica Ferres</t>
  </si>
  <si>
    <t>Gernot Roll</t>
  </si>
  <si>
    <t>Después de 20 meses sin ocupación, Thierry, un hombre de 51 años, encuentra un nuevo trabajo, pero pronto tendrá que enfrentarse a un dilema moral: ¿puede aceptar cualquier cosa con tal de conservar su trabajo?</t>
  </si>
  <si>
    <t>Vincent Lindon, Karine De Mirbeck</t>
  </si>
  <si>
    <t>Montalbano # 25: Una Voz En LA Noche</t>
  </si>
  <si>
    <t>El comisario se enfrenta a un desaprensivo automovilista, que resultará ser el hijo díscolo del Presidente de la Provincia de Montelusa...</t>
  </si>
  <si>
    <t>Babylon Berlin S03e05</t>
  </si>
  <si>
    <t>Rath, Charlotte y Böhm asisten a una sesión espiritista en la que Tristan Rot quiere contactar a su esposa muerta. El armenio también sigue el rastro del asesino. Greta recibe su veredicto anunciado.</t>
  </si>
  <si>
    <t>Babylon Berlin S03e06</t>
  </si>
  <si>
    <t>El periodista Katelbach está bajo presión debido a su revelación de la historia en "Tempo". Rath se adelanta en el caso de Benda, pero el jefe de policía Zörgiebel le advierte sobre los opositores políticos de Benda.</t>
  </si>
  <si>
    <t>Babylon Berlin S03e07</t>
  </si>
  <si>
    <t>La investigación forense proporciona una pista y lleva a Charlotte y Rath de regreso al estudio de cine. Allí "el fantasma" ataca de nuevo. Nyssen está buscando donantes para un golpe inusual.</t>
  </si>
  <si>
    <t>Babylon Berlin S03e08</t>
  </si>
  <si>
    <t>Helga visita a Rath en el hospital y hace otro intento de hablar con él. Moritz sale de excursión con la Juventud Hitleriana. Esther defiende a Weintraub contra su esposo.</t>
  </si>
  <si>
    <t>A pesar del récord de ganancias, la administración de Perrin Industries decide cerrar la fábrica. Los 1100 empleados deciden luchar contra la brutal decisión en un intento por salvar sus empleos.</t>
  </si>
  <si>
    <t>Vincent Lindon, Mélanie Rover</t>
  </si>
  <si>
    <t>Montalbano # 26: Un Rayo De Luz</t>
  </si>
  <si>
    <t>Montalbano tiene otro sueño extraño: en medio de un vasto campo se coloca un ataúd con un cadáver. El agente Catarella, farfullando cosas en latín, lo llama para reconocer el cadáver, que resulta ser el del comisionado Bonetti-Alderighi…</t>
  </si>
  <si>
    <t>Londres, 1880. Un detective investiga una serie de crímenes en el peligroso barrio de Limehouse. El asesino está dejando mensajes crípticos escritos con la sangre de sus víctimas...</t>
  </si>
  <si>
    <t>Douglas Booth, Olivia Cooke</t>
  </si>
  <si>
    <t>Juan Carlos Medina</t>
  </si>
  <si>
    <t>Krampack</t>
  </si>
  <si>
    <t>Crónicas del verano de dos adolescentes que ponen a prueba los límites de su amistad mientras descubren mucho sobre sí mismos.</t>
  </si>
  <si>
    <t>Fernando Ramallo, Jordi Vilches</t>
  </si>
  <si>
    <t>El Cazador S03e02</t>
  </si>
  <si>
    <t>Saverio es trasladado a Trentino, a un castillo donde se alojan prefectos y cuestores retirados. El lugar adecuado para relajarse y pasar un rato con la familia. Pero para Saverio Barone, mantenerse alejado del trabajo y buscar a Vitale es imposible.</t>
  </si>
  <si>
    <t>Los chicos poco a poco parecen volver a la vida y entre algunos de ellos comienzan a nacer los primeros afectos.</t>
  </si>
  <si>
    <t>El Cazador S03e03</t>
  </si>
  <si>
    <t>La caza de Vito Vitale cobra vida: apretando a su amante, la pastelera Elisa, Saverio le tiende una trampa al jefe de la mafia, logrando llegar a su escondite. El arresto de Vitale, sin embargo, es solo un breve interludio de serenidad...</t>
  </si>
  <si>
    <t>Marie está embarazada de su segundo hijo cuando su esposo Michel es nombrado caballero por el rey Segismundo y es admitido en la orden secreta del Dragón. Mientras, la bella Marie se ha convertido en el centro de atención de la corte.</t>
  </si>
  <si>
    <t>Thomas Nennstiel</t>
  </si>
  <si>
    <t>El Cazador S03e04</t>
  </si>
  <si>
    <t>Saverio ha encontrado la fuerza para salir del búnker de la procuraduría. El desafío más difícil, sin embargo, debe afrontarse cuando Giada le confía a Carlotta durante unos días.</t>
  </si>
  <si>
    <t>En unas vacaciones en las montañas, Xavier se ve obligado a ir de excursión con Fred, el novio de su hermana mayor. Durante esta caminata Xavier comienza a desarrollar sentimientos por Fred. Su relación entonces oscila entre la tensión y el deseo</t>
  </si>
  <si>
    <t>Thierry Préval</t>
  </si>
  <si>
    <t>Adele # 4</t>
  </si>
  <si>
    <t>Acosada por sus compañeros, Mélinda desaparece mientras se duchaba en los vestuarios del establecimiento. Piden a Adèle y al inspector Dosco que investiguen un caso que dará inesperadamente respuestas sobre la desaparición de Léo Filipetti.</t>
  </si>
  <si>
    <t>Golden Girl</t>
  </si>
  <si>
    <t>Grace, una artista callejera de 22 años, es escogida en Trafalgar Square por un encantador asistente de reparto, Alex, de 31, para una audición para un largometraje de alto perfil.</t>
  </si>
  <si>
    <t>Lucy-Rose Leonard, Sam Woolf</t>
  </si>
  <si>
    <t>Cottia Thorowgood</t>
  </si>
  <si>
    <t>Berlín, abril de 1945. La guerra está sentenciada, pero en las calles de la capital del Reich todavía se libra una encarnizada batalla. Adolf Hitler y sus fieles se han atrincherado en un búnker y prepara su despedida...</t>
  </si>
  <si>
    <t>Bruno Ganz, Alexandra Maria Lara</t>
  </si>
  <si>
    <t>Oliver Hirschbiegel</t>
  </si>
  <si>
    <t>Corto musical sobre el tema “Perfectly Right” de Flying Tailor, de su álbum “Inner Picture”.</t>
  </si>
  <si>
    <t>O’shen Franco, Cristofer Abreu Ramí</t>
  </si>
  <si>
    <t>Antonio Celotto</t>
  </si>
  <si>
    <t>Robbie evita la cárcel pero recibe una pena de trabajos sociales. Henri, el educador que le han asignado, lo inicia en secreto… en el arte del whisky. Entre destilerías y sesiones de degustación, Robbie descubre que tiene un auténtico talento como catador</t>
  </si>
  <si>
    <t>Paul Brannigan, John Henshaw</t>
  </si>
  <si>
    <t>Ken Loach</t>
  </si>
  <si>
    <t>Montalbano # 27: Un Asunto Delicado</t>
  </si>
  <si>
    <t>Salvo está en Liguria, y Livia está muy feliz de tenerlo junto a ella durante unos días. Desafortunadamente Montalbano recibe una llamada de Fazio, que le pide si puede volver de inmediato a Vigata.</t>
  </si>
  <si>
    <t>Babylon Berlin S03e09</t>
  </si>
  <si>
    <t>Mientras Charlotte cuida a su hermana Ilse, Rath es contratada por Wendt. Esther presenta su idea para salvar la película. Para Nyssen, su golpe en el mercado de valores aún no se ha perdido.</t>
  </si>
  <si>
    <t>Babylon Berlin S03e10</t>
  </si>
  <si>
    <t>La policía quiere exponer el "fantasma" a través de la telepatía criminal y está contratando un medio para ello. Rath sigue los pasos de los asesinos de Benda mientras Charlotte y Litten luchan por la vida de Greta.</t>
  </si>
  <si>
    <t>Babylon Berlin S03e11</t>
  </si>
  <si>
    <t>Rath y Zörgiebel carecen de pruebas para actuar contra el asesino de Benda. Charlotte hace un descubrimiento decisivo en el caso del asesino "fantasma" y por lo tanto está en peligro mortal.</t>
  </si>
  <si>
    <t>Babylon Berlin S03e12</t>
  </si>
  <si>
    <t>La policía ahora conoce al "asesino fantasma". Litten y Charlotte intentan salvar a Greta, cada minuto cuenta. Una llamada de Nueva York le dice a Nyssen que los precios del mercado de valores están cayendo.</t>
  </si>
  <si>
    <t>De camino al trabajo, un hombre se enfrenta a un túnel, que normalmente evita tomando un desvío. Una mañana se cierra la ruta alternativa y no tiene más remedio que conducir hacia la encarnación de sus miedos.</t>
  </si>
  <si>
    <t>Gregor Andolšek</t>
  </si>
  <si>
    <t>Una muestra representativa de ciudadanos contemporáneos cuyas vidas y amores se entrelazan. Viven en un mundo donde cualquier cosa puede suceder en cualquier momento. Una cadena inesperada de acontecimientos puede sellar muchos destinos en 11 minutos.</t>
  </si>
  <si>
    <t>Richard Dormer, Agata Buzek</t>
  </si>
  <si>
    <t>Jerzy Skolimowski</t>
  </si>
  <si>
    <t>Montalbano # 28: Piramide De Barro</t>
  </si>
  <si>
    <t>Un hombre, Giugiù Nicotra, es encontrado muerto en un patio, medio desnudo, con un disparo en la espalda. Había buscado escapar por una especie de túnel formado por tubos de gran porte para la construcción de tuberías para agua.</t>
  </si>
  <si>
    <t>El Cazador S03e05</t>
  </si>
  <si>
    <t>Saverio se dedica a la caza del capo del narcotráfico Pasquale Cuntrera, junto con Nicola Calipari, y descubren las huellas del fugitivo en Fuengirola, en el sur de España, y se dirigen allí de inmediato.</t>
  </si>
  <si>
    <t>El Cazador S03e06</t>
  </si>
  <si>
    <t>Saverio y su equipo están vigilando el hospital de San Giovanni esperando alguna pista que los lleve al "Biondo". Para su sorpresa, interceptan una conversación en la que descubren que Bernardo Provenzano ha tenido un problema de salud.</t>
  </si>
  <si>
    <t>Davide intenta descubrir si Mattia es parte de un grupo que ha cometido diversos crímenes contra la población civil. Mientras tanto Miriam y Mattia se acercan cada vez más...</t>
  </si>
  <si>
    <t>El Cazador S03e07</t>
  </si>
  <si>
    <t>Saverio Barone ha decidido dejar el grupo antimafia. Una vez aceptada la determinación de Paola, que continuará las batallas en la oficina del fiscal una vez que él se haya ido, solo le queda una cosa por hacer a Barone: capturar a Pietro Aglieri.</t>
  </si>
  <si>
    <t>El Cazador S03e08</t>
  </si>
  <si>
    <t>Aglieri está decidido a vengar la muerte de David matando a Bernardo Provenzano. Sin embargo, el anciano y experto jefe, intuyendo sus intenciones, le revela, sorprendiéndolo, que son sus contactos políticos en Roma los que lo protegen.</t>
  </si>
  <si>
    <t>A mediados del siglo XX, Gabrielle es una joven soñadora y romántica, atrapada en un matrimonio arreglado y sin amor. Cuando viaja a un resort en los Alpes para tratarse de cálculos renales, conoce a André Sauvage, un teniente herido en la guerra.</t>
  </si>
  <si>
    <t>Marion Cotillard, Louis Garrel</t>
  </si>
  <si>
    <t>Nicole García</t>
  </si>
  <si>
    <t>Robert De Niro, Jeremy Irons</t>
  </si>
  <si>
    <t>Veronica Valente, Nicole Cretí</t>
  </si>
  <si>
    <t>Florent Médina, Thierry Préval</t>
  </si>
  <si>
    <t>Primoz Pirnat, Daniel Bavec</t>
  </si>
  <si>
    <t>Austria</t>
  </si>
  <si>
    <t>Belgica</t>
  </si>
  <si>
    <t>Republica Checa</t>
  </si>
  <si>
    <t>Dinamarca</t>
  </si>
  <si>
    <t>Francia</t>
  </si>
  <si>
    <t>Alemania</t>
  </si>
  <si>
    <t>Italia</t>
  </si>
  <si>
    <t>Polonia</t>
  </si>
  <si>
    <t>España</t>
  </si>
  <si>
    <t>Turquía</t>
  </si>
  <si>
    <t>Reino Unido</t>
  </si>
  <si>
    <t>11 minut</t>
  </si>
  <si>
    <t>11 minutos</t>
  </si>
  <si>
    <t>In the Aisles / In den Gängen</t>
  </si>
  <si>
    <t>A la vuelta de la esquina</t>
  </si>
  <si>
    <t>L'abbraccio</t>
  </si>
  <si>
    <t xml:space="preserve">Quelques heures de printemps </t>
  </si>
  <si>
    <t>Algunas horas de primavera</t>
  </si>
  <si>
    <t>Allied</t>
  </si>
  <si>
    <t>Amélie</t>
  </si>
  <si>
    <t xml:space="preserve">Blancanieves   </t>
  </si>
  <si>
    <t>The Gunman</t>
  </si>
  <si>
    <t>Caza al asesino</t>
  </si>
  <si>
    <t>Charlatán</t>
  </si>
  <si>
    <t>Satte Farben vor Schwarz</t>
  </si>
  <si>
    <t xml:space="preserve">Colores en la oscuridad </t>
  </si>
  <si>
    <t>Comedians</t>
  </si>
  <si>
    <t>Gut gegen Nordwind</t>
  </si>
  <si>
    <t>Contra el viento del Norte</t>
  </si>
  <si>
    <t>Il capitale umano</t>
  </si>
  <si>
    <t>El capital humano</t>
  </si>
  <si>
    <t>Das Vermächtnis der Wanderhure</t>
  </si>
  <si>
    <t>El legado de la cortesana errante</t>
  </si>
  <si>
    <t>The Go-Between</t>
  </si>
  <si>
    <t>El mensajero del amor</t>
  </si>
  <si>
    <t>The Moor</t>
  </si>
  <si>
    <t>El páramo</t>
  </si>
  <si>
    <t xml:space="preserve">La loi du marché </t>
  </si>
  <si>
    <t>El precio de un hombre</t>
  </si>
  <si>
    <t>The Cakemaker</t>
  </si>
  <si>
    <t>El repostero de Berlín</t>
  </si>
  <si>
    <t>The Tunnel</t>
  </si>
  <si>
    <t>El túnel</t>
  </si>
  <si>
    <t>Aus Dem Nichts</t>
  </si>
  <si>
    <t>En la sombra</t>
  </si>
  <si>
    <t>Hævnen</t>
  </si>
  <si>
    <t>En un mundo mejor</t>
  </si>
  <si>
    <t>Entre deux</t>
  </si>
  <si>
    <t>Entre dos</t>
  </si>
  <si>
    <t>Fanfan La Tulipe</t>
  </si>
  <si>
    <t>Flammen &amp; Citronen</t>
  </si>
  <si>
    <t>Flame y Citrón</t>
  </si>
  <si>
    <t>Great Expectations</t>
  </si>
  <si>
    <t>Grandes esperanzas</t>
  </si>
  <si>
    <t>Guida romantica a posti perduti</t>
  </si>
  <si>
    <t>Guía romántica de lugares perdidos</t>
  </si>
  <si>
    <t>The Salzburg Story</t>
  </si>
  <si>
    <t>Había una vez en Salzburgo</t>
  </si>
  <si>
    <t>Jack</t>
  </si>
  <si>
    <t>La bella e la bestia # 1</t>
  </si>
  <si>
    <t>La bella y la bestia # 1</t>
  </si>
  <si>
    <t>La bella e la bestia # 2</t>
  </si>
  <si>
    <t>La bella y la bestia # 2</t>
  </si>
  <si>
    <t xml:space="preserve">Der Untergang </t>
  </si>
  <si>
    <t>La caída</t>
  </si>
  <si>
    <t>La città ideale</t>
  </si>
  <si>
    <t>La ciudad ideal</t>
  </si>
  <si>
    <t>Die Wanderhure</t>
  </si>
  <si>
    <t>La cortesana errante</t>
  </si>
  <si>
    <t>L’Echappée</t>
  </si>
  <si>
    <t>La excursión</t>
  </si>
  <si>
    <t>La guerra è finita S1.01</t>
  </si>
  <si>
    <t>La guerra ha terminado S1.01</t>
  </si>
  <si>
    <t>La guerra è finita S1.02</t>
  </si>
  <si>
    <t>La guerra ha terminado S1.02</t>
  </si>
  <si>
    <t>La guerra è finita S1.03</t>
  </si>
  <si>
    <t>La guerra ha terminado S1.03</t>
  </si>
  <si>
    <t>La guerra è finita S1.04</t>
  </si>
  <si>
    <t>La guerra ha terminado S1.04</t>
  </si>
  <si>
    <t>La guerra è finita S1.05</t>
  </si>
  <si>
    <t>La guerra ha terminado S1.05</t>
  </si>
  <si>
    <t xml:space="preserve">En guerre </t>
  </si>
  <si>
    <t>La guerra silenciosa</t>
  </si>
  <si>
    <t>Gemma Bovery</t>
  </si>
  <si>
    <t>La ilusión de estar contigo</t>
  </si>
  <si>
    <t>The Long Call S1.03</t>
  </si>
  <si>
    <t>La larga llamada S1.03</t>
  </si>
  <si>
    <t>The Long Call S1.04</t>
  </si>
  <si>
    <t>La larga llamada S1.04</t>
  </si>
  <si>
    <t xml:space="preserve">Le goût des merveilles </t>
  </si>
  <si>
    <t>La magia de los sentidos</t>
  </si>
  <si>
    <t>The Mission</t>
  </si>
  <si>
    <t>La Misión</t>
  </si>
  <si>
    <t>The death of the author</t>
  </si>
  <si>
    <t>La muerte del autor</t>
  </si>
  <si>
    <t>The Angels' Share</t>
  </si>
  <si>
    <t>La parte de los ángeles</t>
  </si>
  <si>
    <t>Die kleine Lady</t>
  </si>
  <si>
    <t>La pequeña dama</t>
  </si>
  <si>
    <t>Die Rache der Wanderhure</t>
  </si>
  <si>
    <t>La venganza de la cortesana errante</t>
  </si>
  <si>
    <t>Buddenbrooks</t>
  </si>
  <si>
    <t>The Limehouse Golem</t>
  </si>
  <si>
    <t>Los misteriosos asesinatos de Limehouse</t>
  </si>
  <si>
    <t>Domani è un altro giorno</t>
  </si>
  <si>
    <t>Mañana será otro día</t>
  </si>
  <si>
    <t>Beyond Horizons</t>
  </si>
  <si>
    <t>Más allá del horizonte</t>
  </si>
  <si>
    <t>Il mio corpo vi seppellirà</t>
  </si>
  <si>
    <t>Mi cuerpo te sepultará</t>
  </si>
  <si>
    <t xml:space="preserve">Nowhere Boy </t>
  </si>
  <si>
    <t>Mi nombre es John Lennon</t>
  </si>
  <si>
    <t>Still life</t>
  </si>
  <si>
    <t>Naturaleza muerta</t>
  </si>
  <si>
    <t>Ceci n’est pas Paris / It’s not Paris, it’s You</t>
  </si>
  <si>
    <t>No es Paris, eres tu</t>
  </si>
  <si>
    <t>Notti magiche</t>
  </si>
  <si>
    <t>Noches mágicas</t>
  </si>
  <si>
    <t>Out of tune / De frivillige</t>
  </si>
  <si>
    <t>Fuera de tono</t>
  </si>
  <si>
    <t>Perfectly Right</t>
  </si>
  <si>
    <t>Perfectamente correcto</t>
  </si>
  <si>
    <t>Queen Emma</t>
  </si>
  <si>
    <t>Scialla! (Stai sereno)</t>
  </si>
  <si>
    <t xml:space="preserve">Relájate </t>
  </si>
  <si>
    <t>Security</t>
  </si>
  <si>
    <t>Saremo giovani e bellissimi</t>
  </si>
  <si>
    <t>Not the End</t>
  </si>
  <si>
    <t>Sin fin</t>
  </si>
  <si>
    <t xml:space="preserve">Slow West </t>
  </si>
  <si>
    <t>Kis Uykusu</t>
  </si>
  <si>
    <t>Sueño de invierno</t>
  </si>
  <si>
    <t xml:space="preserve">Tengo ganas de ti </t>
  </si>
  <si>
    <t>Rosso Istria</t>
  </si>
  <si>
    <t>Tierra roja</t>
  </si>
  <si>
    <t>Everything will be fine</t>
  </si>
  <si>
    <t>Todo saldrá bien</t>
  </si>
  <si>
    <t>Tres metros sobre el cielo</t>
  </si>
  <si>
    <t>Mal de pierres</t>
  </si>
  <si>
    <t>Un momento de amor</t>
  </si>
  <si>
    <t>Enrico Piaggio</t>
  </si>
  <si>
    <t>Un sueño italiano</t>
  </si>
  <si>
    <t>V.O.S.</t>
  </si>
  <si>
    <t>V.O.S.: Versión original subtitulada</t>
  </si>
  <si>
    <t>Volare. La grande storia di Domenico Modugno #1</t>
  </si>
  <si>
    <t>Volare. La gran historia de Domenico Modugno. #1</t>
  </si>
  <si>
    <t>Volare. La grande storia di Domenico Modugno #2</t>
  </si>
  <si>
    <t>Volare. La gran historia de Domenico Modugno. #2</t>
  </si>
  <si>
    <t>Io sono Mia</t>
  </si>
  <si>
    <t>Yo soy Mía</t>
  </si>
  <si>
    <t>I am Sami</t>
  </si>
  <si>
    <t>Yo soy Sami</t>
  </si>
  <si>
    <t>Original Title Name</t>
  </si>
  <si>
    <t>Europa Europa</t>
  </si>
  <si>
    <t>ARG</t>
  </si>
  <si>
    <t>CHI</t>
  </si>
  <si>
    <t>COL</t>
  </si>
  <si>
    <t>MEX</t>
  </si>
  <si>
    <t>VEZ</t>
  </si>
  <si>
    <t>Monday</t>
  </si>
  <si>
    <t>Tuesday</t>
  </si>
  <si>
    <t>Wednesday</t>
  </si>
  <si>
    <t>Thursday</t>
  </si>
  <si>
    <t>Friday</t>
  </si>
  <si>
    <t>Saturday</t>
  </si>
  <si>
    <t>Sunday</t>
  </si>
  <si>
    <t>Regina 06:05 - 07:35</t>
  </si>
  <si>
    <t>Conexion Marsella 29:25 - 32:00</t>
  </si>
  <si>
    <t>LA Ciudad Ideal 29:25 - 31:25</t>
  </si>
  <si>
    <t>Volare # 1 29:15 - 31:15 Ep. No. 1</t>
  </si>
  <si>
    <t>Fanfan LA Tulipe 06:00 - 07:55</t>
  </si>
  <si>
    <t>Effi Briest 29:15 - 31:25</t>
  </si>
  <si>
    <t>Tierra Roja 29:40 - 32:35</t>
  </si>
  <si>
    <t>Relajate 07:25 - 09:20</t>
  </si>
  <si>
    <t>Volare # 2 07:15 - 09:05 Ep. No. 2</t>
  </si>
  <si>
    <t>Irresponsable S03e01 07:25 - 07:55 Ep. No. 1</t>
  </si>
  <si>
    <t>El Cazador S02e01 07:55 - 09:00 Ep. No. 1</t>
  </si>
  <si>
    <t>Flame Y Citron 07:35 - 10:05</t>
  </si>
  <si>
    <t>Montalbano # 20: LA Danza De LA Gaviota 07:55 - 10:05 Ep. No. 20</t>
  </si>
  <si>
    <t>Un Sueño Italiano 07:55 - 09:50</t>
  </si>
  <si>
    <t>Relajate 08:35 - 10:30</t>
  </si>
  <si>
    <t>Un Sueño Italiano 09:00 - 10:55</t>
  </si>
  <si>
    <t>V.O.S.: Versión Original Subtitulada 09:20 - 11:00</t>
  </si>
  <si>
    <t>Jazz 09:05 - 09:15</t>
  </si>
  <si>
    <t>Slow West 09:15 - 10:55</t>
  </si>
  <si>
    <t>Effi Briest 09:50 - 12:00</t>
  </si>
  <si>
    <t>Fanfan LA Tulipe 10:05 - 12:00</t>
  </si>
  <si>
    <t>Seremos Jovenes Y Bellisimos 10:05 - 11:50</t>
  </si>
  <si>
    <t>Regina 10:30 - 12:00</t>
  </si>
  <si>
    <t>Guia Romantica De Lugares Perdidos 10:55 - 12:55</t>
  </si>
  <si>
    <t>Comediantes 10:55 - 12:45</t>
  </si>
  <si>
    <t>Habia Una Vez En Salzburgo 11:00 - 12:50</t>
  </si>
  <si>
    <t>LA Ilusion De Estar Contigo 11:50 - 13:45</t>
  </si>
  <si>
    <t>Cara Norte 12:00 - 14:20</t>
  </si>
  <si>
    <t>El Cazador S02e01 12:00 - 13:05 Ep. No. 1</t>
  </si>
  <si>
    <t>Babylon Berlin S02e05 12:00 - 12:55 Ep. No. 5</t>
  </si>
  <si>
    <t>Slow West 12:55 - 14:35</t>
  </si>
  <si>
    <t>Out Of Tune 12:50 - 14:35</t>
  </si>
  <si>
    <t>Rosso Mille Miglia 12:45 - 14:30</t>
  </si>
  <si>
    <t>Babylon Berlin S02e06 12:55 - 13:50 Ep. No. 6</t>
  </si>
  <si>
    <t>El Cazador S02e02 13:05 - 14:10 Ep. No. 2</t>
  </si>
  <si>
    <t>Mi Nombre Es John Lennon 13:45 - 15:35</t>
  </si>
  <si>
    <t>Babylon Berlin S02e07 13:50 - 14:45 Ep. No. 7</t>
  </si>
  <si>
    <t>Regina 14:20 - 15:50</t>
  </si>
  <si>
    <t>El Cazador S02e03 14:10 - 15:10 Ep. No. 3</t>
  </si>
  <si>
    <t>El Cazador S02e03 14:30 - 15:30 Ep. No. 3</t>
  </si>
  <si>
    <t>El Cazador S02e01 14:35 - 15:40 Ep. No. 1</t>
  </si>
  <si>
    <t>El Cazador S02e02 14:35 - 15:40 Ep. No. 2</t>
  </si>
  <si>
    <t>Babylon Berlin S02e08 14:45 - 15:45 Ep. No. 8</t>
  </si>
  <si>
    <t>No Es Paris, Eres Tu 15:10 - 15:35</t>
  </si>
  <si>
    <t>Seremos Jovenes Y Bellisimos 15:30 - 17:15</t>
  </si>
  <si>
    <t>Un Sueño Italiano 15:50 - 17:50</t>
  </si>
  <si>
    <t>V.O.S.: Versión Original Subtitulada 15:40 - 17:20</t>
  </si>
  <si>
    <t>Slow West 15:40 - 17:20</t>
  </si>
  <si>
    <t>Effi Briest 15:35 - 17:45</t>
  </si>
  <si>
    <t>Los Buddenbrooks 15:35 - 18:20</t>
  </si>
  <si>
    <t>Yo Soy Sami 15:45 - 16:05</t>
  </si>
  <si>
    <t>Grandes Esperanzas 16:05 - 18:30</t>
  </si>
  <si>
    <t>Habia Una Vez En Salzburgo 17:20 - 19:10</t>
  </si>
  <si>
    <t>Comediantes 17:20 - 19:10</t>
  </si>
  <si>
    <t>LA Ilusion De Estar Contigo 17:15 - 19:10</t>
  </si>
  <si>
    <t>Guia Romantica De Lugares Perdidos 17:50 - 19:50</t>
  </si>
  <si>
    <t>Montalbano # 19: El Campo Del Alfarero 17:45 - 19:50 Ep. No. 19</t>
  </si>
  <si>
    <t>Abrazame 18:20 - 18:40</t>
  </si>
  <si>
    <t>Reina Emma 18:30 - 18:50</t>
  </si>
  <si>
    <t>LA Misión 18:40 - 21:00</t>
  </si>
  <si>
    <t>LA Guerra Ha Terminado S01e01 18:50 - 20:05 Ep. No. 1</t>
  </si>
  <si>
    <t>Out Of Tune 19:10 - 20:55</t>
  </si>
  <si>
    <t>Rosso Mille Miglia 19:10 - 20:55</t>
  </si>
  <si>
    <t>Mi Nombre Es John Lennon 19:10 - 21:00</t>
  </si>
  <si>
    <t>Montalbano # 20: LA Danza De LA Gaviota 19:50 - 22:00 Ep. No. 20</t>
  </si>
  <si>
    <t>Montalbano # 21: LA Busqueda Del Tesoro 20:05 - 22:00 Ep. No. 21</t>
  </si>
  <si>
    <t>El Cazador S02e01 20:55 - 22:00 Ep. No. 1</t>
  </si>
  <si>
    <t>El Cazador S02e02 20:55 - 22:00 Ep. No. 2</t>
  </si>
  <si>
    <t>El Cazador S02e03 21:00 - 22:00 Ep. No. 3</t>
  </si>
  <si>
    <t>LA Larga Llamada S01e04 21:00 - 22:00 Ep. No. 4</t>
  </si>
  <si>
    <t>Slow West 22:00 - 23:40</t>
  </si>
  <si>
    <t>LA Guerra Ha Terminado S01e01 22:00 - 23:15 Ep. No. 1</t>
  </si>
  <si>
    <t>LA Larga Llamada S01e04 22:00 - 23:00 Ep. No. 4</t>
  </si>
  <si>
    <t>Adele # 1 22:00 - 23:00 Ep. No. 1</t>
  </si>
  <si>
    <t>LA Misión 22:00 - 24:20</t>
  </si>
  <si>
    <t>En Un Mundo Mejor 22:00 - 24:15</t>
  </si>
  <si>
    <t>Charlatan 22:00 - 24:15</t>
  </si>
  <si>
    <t>Slow West 23:00 - 24:40</t>
  </si>
  <si>
    <t>Fanfan LA Tulipe 23:00 - 24:55</t>
  </si>
  <si>
    <t>LA Larga Llamada S01e03 23:15 - 24:15 Ep. No. 3</t>
  </si>
  <si>
    <t>Petra S02e04 23:40 - 25:25 Ep. No. 4</t>
  </si>
  <si>
    <t>El Capital Humano 24:15 - 26:20</t>
  </si>
  <si>
    <t>Los Buddenbrooks 24:20 - 27:05</t>
  </si>
  <si>
    <t>Regina 24:15 - 25:45</t>
  </si>
  <si>
    <t>Adele # 1 24:15 - 25:15 Ep. No. 1</t>
  </si>
  <si>
    <t>Relajate 24:40 - 26:35</t>
  </si>
  <si>
    <t>Mi Nombre Es John Lennon 24:55 - 26:50</t>
  </si>
  <si>
    <t>Un Sueño Italiano 25:25 - 27:25</t>
  </si>
  <si>
    <t>LA Vuelta De LA Esquina, A 25:15 - 27:30</t>
  </si>
  <si>
    <t>Montalbano # 21: LA Busqueda Del Tesoro 25:45 - 27:40 Ep. No. 21</t>
  </si>
  <si>
    <t>El Cazador S02e02 26:20 - 27:25 Ep. No. 2</t>
  </si>
  <si>
    <t>El Cazador S02e03 26:35 - 27:35 Ep. No. 3</t>
  </si>
  <si>
    <t>Montalbano # 19: El Campo Del Alfarero 26:50 - 28:55 Ep. No. 19</t>
  </si>
  <si>
    <t>Guia Romantica De Lugares Perdidos 27:25 - 29:25</t>
  </si>
  <si>
    <t>Yo Soy Mía 27:25 - 29:25</t>
  </si>
  <si>
    <t>Montalbano # 20: LA Danza De LA Gaviota 27:05 - 29:15 Ep. No. 20</t>
  </si>
  <si>
    <t>Montalbano # 22: LA Edad De LA Duda 27:30 - 29:30 Ep. No. 22</t>
  </si>
  <si>
    <t>Slow West 27:35 - 29:15</t>
  </si>
  <si>
    <t>Un Sueño Italiano 27:40 - 29:40</t>
  </si>
  <si>
    <t>Adele # 1 28:55 - 30:00 Ep. No. 1</t>
  </si>
  <si>
    <t>Charlatan 29:30 - 31:45</t>
  </si>
  <si>
    <t>Aliados 06:00 - 08:20</t>
  </si>
  <si>
    <t>Tierra Roja 27:35 - 30:30</t>
  </si>
  <si>
    <t>Colores En LA Oscuridad 06:00 - 07:40</t>
  </si>
  <si>
    <t>LA Misión 29:40 - 32:00</t>
  </si>
  <si>
    <t>En Un Mundo Mejor 06:00 - 08:15</t>
  </si>
  <si>
    <t>En LA Sombra 06:10 - 08:15</t>
  </si>
  <si>
    <t>LA Ciudad Ideal 06:30 - 08:30</t>
  </si>
  <si>
    <t>Rosso Mille Miglia 07:45 - 09:30</t>
  </si>
  <si>
    <t>Aliados 07:40 - 10:00</t>
  </si>
  <si>
    <t>Montalbano # 22: LA Edad De LA Duda 08:00 - 10:00 Ep. No. 22</t>
  </si>
  <si>
    <t>El Mensajero Del Amor 08:20 - 10:05</t>
  </si>
  <si>
    <t>Mañana Será Otro Día 08:15 - 10:10</t>
  </si>
  <si>
    <t>LA Bella Y LA Bestia # 1 08:15 - 10:10 Ep. No. 1</t>
  </si>
  <si>
    <t>Sueño De Invierno 08:30 - 12:05</t>
  </si>
  <si>
    <t>Mi Cuerpo Te Sepultara 09:30 - 11:40</t>
  </si>
  <si>
    <t>Seguridad 10:00 - 10:20</t>
  </si>
  <si>
    <t>Tres Metros Sobre El Cielo 10:00 - 12:20</t>
  </si>
  <si>
    <t>LA Vuelta De LA Esquina, A 10:05 - 12:20</t>
  </si>
  <si>
    <t>Sin Fin 10:20 - 12:15</t>
  </si>
  <si>
    <t>Loving Vincent 10:10 - 12:00</t>
  </si>
  <si>
    <t>LA Bella Y LA Bestia # 2 10:10 - 12:00 Ep. No. 2</t>
  </si>
  <si>
    <t>Grandes Esperanzas 11:40 - 14:05</t>
  </si>
  <si>
    <t>El Cazador S02e04 12:00 - 13:05 Ep. No. 4</t>
  </si>
  <si>
    <t>Babylon Berlin S03e01 12:00 - 13:00 Ep. No. 1</t>
  </si>
  <si>
    <t>LA Magia De Los Sentidos 12:20 - 14:15</t>
  </si>
  <si>
    <t>Blancanieves 12:05 - 14:05</t>
  </si>
  <si>
    <t>Contra El Viento Del Norte 12:15 - 14:35</t>
  </si>
  <si>
    <t>Tengo Ganas De Ti 12:20 - 14:40</t>
  </si>
  <si>
    <t>Babylon Berlin S03e02 13:00 - 13:55 Ep. No. 2</t>
  </si>
  <si>
    <t>El Cazador S02e05 13:05 - 14:05 Ep. No. 5</t>
  </si>
  <si>
    <t>Babylon Berlin S03e03 13:55 - 14:50 Ep. No. 3</t>
  </si>
  <si>
    <t>El Mensajero Del Amor 14:05 - 15:50</t>
  </si>
  <si>
    <t>El Cazador S02e04 14:15 - 15:20 Ep. No. 4</t>
  </si>
  <si>
    <t>El Cazador S02e05 14:05 - 15:05 Ep. No. 5</t>
  </si>
  <si>
    <t>El Cazador S02e06 14:05 - 15:10 Ep. No. 6</t>
  </si>
  <si>
    <t>El Cazador S02e06 14:35 - 15:40 Ep. No. 6</t>
  </si>
  <si>
    <t>Regina 14:40 - 16:15</t>
  </si>
  <si>
    <t>Babylon Berlin S03e04 14:50 - 15:50 Ep. No. 4</t>
  </si>
  <si>
    <t>Sueño De Invierno 15:20 - 18:55</t>
  </si>
  <si>
    <t>Colores En LA Oscuridad 15:05 - 16:45</t>
  </si>
  <si>
    <t>Mas Alla Del Horizonte 15:10 - 15:30</t>
  </si>
  <si>
    <t>LA Bella Y LA Bestia # 1 15:30 - 17:25 Ep. No. 1</t>
  </si>
  <si>
    <t>LA Vuelta De LA Esquina, A 15:50 - 18:05</t>
  </si>
  <si>
    <t>Damien 15:40 - 16:15</t>
  </si>
  <si>
    <t>Entre Dos 15:50 - 16:20</t>
  </si>
  <si>
    <t>Tres Metros Sobre El Cielo 16:15 - 18:35</t>
  </si>
  <si>
    <t>Loving Vincent 16:15 - 18:05</t>
  </si>
  <si>
    <t>Amelie 16:20 - 18:40</t>
  </si>
  <si>
    <t>Sin Fin 16:45 - 18:40</t>
  </si>
  <si>
    <t>LA Bella Y LA Bestia # 2 17:25 - 19:15 Ep. No. 2</t>
  </si>
  <si>
    <t>LA Magia De Los Sentidos 18:05 - 20:00</t>
  </si>
  <si>
    <t>Montalbano # 21: LA Busqueda Del Tesoro 18:05 - 20:00 Ep. No. 21</t>
  </si>
  <si>
    <t>Blancanieves 18:55 - 20:55</t>
  </si>
  <si>
    <t>Contra El Viento Del Norte 18:40 - 21:00</t>
  </si>
  <si>
    <t>Tengo Ganas De Ti 18:35 - 20:55</t>
  </si>
  <si>
    <t>LA Guerra Ha Terminado S01e02 18:40 - 19:50 Ep. No. 2</t>
  </si>
  <si>
    <t>Tony 19:15 - 19:45</t>
  </si>
  <si>
    <t>LA Cortesana Errante 19:45 - 22:00</t>
  </si>
  <si>
    <t>Montalbano # 23: LA Sonrisa De Angelica 19:50 - 22:00 Ep. No. 23</t>
  </si>
  <si>
    <t>Montalbano # 22: LA Edad De LA Duda 20:00 - 22:00 Ep. No. 22</t>
  </si>
  <si>
    <t>El Cazador S02e04 20:55 - 22:00 Ep. No. 4</t>
  </si>
  <si>
    <t>El Cazador S02e06 20:55 - 22:00 Ep. No. 6</t>
  </si>
  <si>
    <t>El Cazador S02e05 21:00 - 22:00 Ep. No. 5</t>
  </si>
  <si>
    <t>Aliados 22:00 - 24:20</t>
  </si>
  <si>
    <t>LA Guerra Ha Terminado S01e02 22:00 - 23:10 Ep. No. 2</t>
  </si>
  <si>
    <t>LA Cortesana Errante 22:00 - 24:15</t>
  </si>
  <si>
    <t>Adele # 2 22:00 - 23:00 Ep. No. 2</t>
  </si>
  <si>
    <t>Mañana Será Otro Día 22:00 - 23:55</t>
  </si>
  <si>
    <t>En LA Sombra 22:00 - 24:00</t>
  </si>
  <si>
    <t>Algunas Horas De Primavera 22:00 - 24:05</t>
  </si>
  <si>
    <t>LA Misión 23:00 - 25:20</t>
  </si>
  <si>
    <t>LA Larga Llamada S01e04 23:10 - 24:10 Ep. No. 4</t>
  </si>
  <si>
    <t>En Un Mundo Mejor 23:55 - 26:10</t>
  </si>
  <si>
    <t>Charlatan 24:00 - 26:15</t>
  </si>
  <si>
    <t>LA Guerra Ha Terminado S01e01 24:20 - 25:35 Ep. No. 1</t>
  </si>
  <si>
    <t>Grandes Esperanzas 24:10 - 26:35</t>
  </si>
  <si>
    <t>Aliados 24:15 - 26:35</t>
  </si>
  <si>
    <t>Adele # 2 24:05 - 25:05 Ep. No. 2</t>
  </si>
  <si>
    <t>Noches Magicas 25:20 - 27:45</t>
  </si>
  <si>
    <t>Amelie 25:05 - 27:25</t>
  </si>
  <si>
    <t>El Mensajero Del Amor 25:35 - 27:20</t>
  </si>
  <si>
    <t>Loving Vincent 26:10 - 28:00</t>
  </si>
  <si>
    <t>Montalbano # 23: LA Sonrisa De Angelica 26:15 - 28:25 Ep. No. 23</t>
  </si>
  <si>
    <t>El Cazador S02e05 26:35 - 27:35 Ep. No. 5</t>
  </si>
  <si>
    <t>El Cazador S02e06 26:35 - 27:40 Ep. No. 6</t>
  </si>
  <si>
    <t>El Cazador S02e04 27:20 - 28:25 Ep. No. 4</t>
  </si>
  <si>
    <t>Montalbano # 24: El Juego De Los Espejos 27:25 - 29:35 Ep. No. 24</t>
  </si>
  <si>
    <t>Contra El Viento Del Norte 27:40 - 30:00</t>
  </si>
  <si>
    <t>Montalbano # 21: LA Busqueda Del Tesoro 27:45 - 29:40 Ep. No. 21</t>
  </si>
  <si>
    <t>Montalbano # 22: LA Edad De LA Duda 28:00 - 30:00 Ep. No. 22</t>
  </si>
  <si>
    <t>Regina 28:25 - 30:00</t>
  </si>
  <si>
    <t>Seremos Jovenes Y Bellisimos 28:25 - 30:10</t>
  </si>
  <si>
    <t>Algunas Horas De Primavera 29:35 - 31:40</t>
  </si>
  <si>
    <t>Caza Al Asesino 28:40 - 30:50</t>
  </si>
  <si>
    <t>El Paramo 06:10 - 06:25</t>
  </si>
  <si>
    <t>Caza Al Asesino 29:50 - 32:00</t>
  </si>
  <si>
    <t>Mañana Será Otro Día 06:05 - 08:00</t>
  </si>
  <si>
    <t>Regina 06:25 - 08:00</t>
  </si>
  <si>
    <t>Algunas Horas De Primavera 29:45 - 31:50</t>
  </si>
  <si>
    <t>Yo Soy Mía 06:25 - 08:25</t>
  </si>
  <si>
    <t>V.O.S.: Versión Original Subtitulada 06:50 - 08:30</t>
  </si>
  <si>
    <t>Flame Y Citron 07:40 - 10:10</t>
  </si>
  <si>
    <t>LA Venganza De LA Cortesana Errante 07:50 - 10:05</t>
  </si>
  <si>
    <t>LA Muerte Del Autor 08:00 - 08:10</t>
  </si>
  <si>
    <t>Montalbano # 24: El Juego De Los Espejos 08:00 - 10:10 Ep. No. 24</t>
  </si>
  <si>
    <t>Colores En LA Oscuridad 08:00 - 09:40</t>
  </si>
  <si>
    <t>LA Ilusion De Estar Contigo 08:25 - 10:20</t>
  </si>
  <si>
    <t>LA Vuelta De LA Esquina, A 08:10 - 10:25</t>
  </si>
  <si>
    <t>Entre Dos 08:30 - 09:00</t>
  </si>
  <si>
    <t>Habia Una Vez En Salzburgo 09:00 - 10:45</t>
  </si>
  <si>
    <t>Contra El Viento Del Norte 09:40 - 12:00</t>
  </si>
  <si>
    <t>Mi Cuerpo Te Sepultara 10:10 - 12:15</t>
  </si>
  <si>
    <t>Mi Nombre Es John Lennon 10:20 - 12:15</t>
  </si>
  <si>
    <t>LA Magia De Los Sentidos 10:25 - 12:20</t>
  </si>
  <si>
    <t>Blancanieves 10:10 - 12:10</t>
  </si>
  <si>
    <t>Un Sueño Italiano 10:05 - 12:00</t>
  </si>
  <si>
    <t>Out Of Tune 10:45 - 12:30</t>
  </si>
  <si>
    <t>El Cazador S02e07 12:00 - 13:10 Ep. No. 7</t>
  </si>
  <si>
    <t>Babylon Berlin S03e05 12:00 - 12:55 Ep. No. 5</t>
  </si>
  <si>
    <t>Amelie 12:15 - 14:35</t>
  </si>
  <si>
    <t>Seremos Jovenes Y Bellisimos 12:15 - 13:55</t>
  </si>
  <si>
    <t>El Mensajero Del Amor 12:20 - 14:05</t>
  </si>
  <si>
    <t>Sueño De Invierno 12:10 - 15:45</t>
  </si>
  <si>
    <t>V.O.S.: Versión Original Subtitulada 12:30 - 14:10</t>
  </si>
  <si>
    <t>Babylon Berlin S03e06 12:55 - 13:50 Ep. No. 6</t>
  </si>
  <si>
    <t>El Cazador S02e08 13:10 - 14:15 Ep. No. 8</t>
  </si>
  <si>
    <t>El Cazador S02e08 13:55 - 15:00 Ep. No. 8</t>
  </si>
  <si>
    <t>Babylon Berlin S03e07 13:50 - 14:40 Ep. No. 7</t>
  </si>
  <si>
    <t>El Cazador S02e07 14:10 - 15:20 Ep. No. 7</t>
  </si>
  <si>
    <t>El Cazador S03e01 14:05 - 15:15 Ep. No. 1</t>
  </si>
  <si>
    <t>El Cazador S03e01 14:15 - 15:25 Ep. No. 1</t>
  </si>
  <si>
    <t>Habia Una Vez En Salzburgo 14:35 - 16:25</t>
  </si>
  <si>
    <t>Babylon Berlin S03e08 14:40 - 15:40 Ep. No. 8</t>
  </si>
  <si>
    <t>LA Vuelta De LA Esquina, A 15:00 - 17:15</t>
  </si>
  <si>
    <t>LA Ilusion De Estar Contigo 15:20 - 17:15</t>
  </si>
  <si>
    <t>Blancanieves 15:15 - 17:15</t>
  </si>
  <si>
    <t>Naturaleza Muerta 15:25 - 15:35</t>
  </si>
  <si>
    <t>Sin Fin 15:45 - 17:40</t>
  </si>
  <si>
    <t>LA Pequeña Dama 15:35 - 17:30</t>
  </si>
  <si>
    <t>Regina 15:40 - 17:15</t>
  </si>
  <si>
    <t>Out Of Tune 16:25 - 18:10</t>
  </si>
  <si>
    <t>Mi Nombre Es John Lennon 17:15 - 19:10</t>
  </si>
  <si>
    <t>LA Magia De Los Sentidos 17:15 - 19:10</t>
  </si>
  <si>
    <t>Sueño De Invierno 17:15 - 20:50</t>
  </si>
  <si>
    <t>El Precio De Un Hombre 17:15 - 19:00</t>
  </si>
  <si>
    <t>Todo Saldra Bien 17:30 - 19:45</t>
  </si>
  <si>
    <t>Montalbano # 23: LA Sonrisa De Angelica 17:40 - 19:50 Ep. No. 23</t>
  </si>
  <si>
    <t>V.O.S.: Versión Original Subtitulada 18:10 - 19:50</t>
  </si>
  <si>
    <t>LA Guerra Ha Terminado S01e03 19:00 - 20:00 Ep. No. 3</t>
  </si>
  <si>
    <t>Seremos Jovenes Y Bellisimos 19:10 - 20:50</t>
  </si>
  <si>
    <t>El Mensajero Del Amor 19:10 - 20:55</t>
  </si>
  <si>
    <t>Montalbano # 24: El Juego De Los Espejos 19:50 - 22:00 Ep. No. 24</t>
  </si>
  <si>
    <t>LA Venganza De LA Cortesana Errante 19:45 - 22:00</t>
  </si>
  <si>
    <t>Montalbano # 25: Una Voz En LA Noche 20:00 - 22:00 Ep. No. 25</t>
  </si>
  <si>
    <t>El Cazador S02e07 20:50 - 22:00 Ep. No. 7</t>
  </si>
  <si>
    <t>El Cazador S02e08 20:55 - 22:00 Ep. No. 8</t>
  </si>
  <si>
    <t>El Cazador S03e01 20:50 - 22:00 Ep. No. 1</t>
  </si>
  <si>
    <t>Caza Al Asesino 22:00 - 24:10</t>
  </si>
  <si>
    <t>LA Guerra Ha Terminado S01e03 22:00 - 23:00 Ep. No. 3</t>
  </si>
  <si>
    <t>LA Venganza De LA Cortesana Errante 22:00 - 24:15</t>
  </si>
  <si>
    <t>Adele # 3 22:00 - 23:00 Ep. No. 3</t>
  </si>
  <si>
    <t>Todo Saldra Bien 22:00 - 24:15</t>
  </si>
  <si>
    <t>El Precio De Un Hombre 22:00 - 23:45</t>
  </si>
  <si>
    <t>LA Guerra Silenciosa 22:00 - 24:10</t>
  </si>
  <si>
    <t>LA Cortesana Errante 23:00 - 25:15</t>
  </si>
  <si>
    <t>Mañana Será Otro Día 23:00 - 24:55</t>
  </si>
  <si>
    <t>Algunas Horas De Primavera 23:45 - 25:50</t>
  </si>
  <si>
    <t>LA Guerra Ha Terminado S01e02 24:10 - 25:20 Ep. No. 2</t>
  </si>
  <si>
    <t>Caza Al Asesino 24:15 - 26:25</t>
  </si>
  <si>
    <t>En LA Sombra 24:15 - 26:20</t>
  </si>
  <si>
    <t>Adele # 3 24:10 - 25:10 Ep. No. 3</t>
  </si>
  <si>
    <t>El Repostero De Berlin 24:55 - 27:00</t>
  </si>
  <si>
    <t>Mi Cuerpo Te Sepultara 25:20 - 27:30</t>
  </si>
  <si>
    <t>LA Ilusion De Estar Contigo 25:15 - 27:10</t>
  </si>
  <si>
    <t>El Capital Humano 25:10 - 27:15</t>
  </si>
  <si>
    <t>LA Pequeña Dama 25:50 - 27:45</t>
  </si>
  <si>
    <t>El Cazador S03e01 26:25 - 27:35 Ep. No. 1</t>
  </si>
  <si>
    <t>Montalbano # 24: El Juego De Los Espejos 26:20 - 28:30 Ep. No. 24</t>
  </si>
  <si>
    <t>Montalbano # 23: LA Sonrisa De Angelica 27:00 - 29:05 Ep. No. 23</t>
  </si>
  <si>
    <t>El Cazador S02e08 27:10 - 28:15 Ep. No. 8</t>
  </si>
  <si>
    <t>Montalbano # 26: Un Rayo De Luz 27:15 - 29:15 Ep. No. 26</t>
  </si>
  <si>
    <t>El Cazador S02e07 27:30 - 28:40 Ep. No. 7</t>
  </si>
  <si>
    <t>LA Venganza De LA Cortesana Errante 27:35 - 29:50</t>
  </si>
  <si>
    <t>Montalbano # 25: Una Voz En LA Noche 27:45 - 29:45 Ep. No. 25</t>
  </si>
  <si>
    <t>Mi Nombre Es John Lennon 28:15 - 30:10</t>
  </si>
  <si>
    <t>Sin Fin 28:30 - 30:25</t>
  </si>
  <si>
    <t>Adele # 3 29:05 - 30:05 Ep. No. 3</t>
  </si>
  <si>
    <t>Regina 29:15 - 30:45</t>
  </si>
  <si>
    <t>Rosso Mille Miglia 06:45 - 08:30</t>
  </si>
  <si>
    <t>Tierra Roja 28:10 - 31:05</t>
  </si>
  <si>
    <t>LA Venganza De LA Cortesana Errante 06:45 - 09:00</t>
  </si>
  <si>
    <t>Comediantes 06:15 - 08:05</t>
  </si>
  <si>
    <t>Todo Saldra Bien 29:10 - 31:25</t>
  </si>
  <si>
    <t>LA Caida 28:30 - 31:15</t>
  </si>
  <si>
    <t>Krampack 06:15 - 08:05</t>
  </si>
  <si>
    <t>Sueño De Invierno 07:05 - 10:40</t>
  </si>
  <si>
    <t>Golden Girl 07:25 - 07:40</t>
  </si>
  <si>
    <t>Tres Metros Sobre El Cielo 07:15 - 09:35</t>
  </si>
  <si>
    <t>Montalbano # 26: Un Rayo De Luz 07:40 - 09:45 Ep. No. 26</t>
  </si>
  <si>
    <t>Mi Nombre Es John Lennon 08:05 - 10:00</t>
  </si>
  <si>
    <t>En LA Sombra 08:05 - 10:05</t>
  </si>
  <si>
    <t>LA Ciudad Ideal 08:30 - 10:30</t>
  </si>
  <si>
    <t>Out Of Tune 09:00 - 10:45</t>
  </si>
  <si>
    <t>LA Magia De Los Sentidos 09:45 - 11:40</t>
  </si>
  <si>
    <t>Mas Alla Del Horizonte 09:35 - 09:50</t>
  </si>
  <si>
    <t>Mi Cuerpo Te Sepultara 09:50 - 12:00</t>
  </si>
  <si>
    <t>Seremos Jovenes Y Bellisimos 10:00 - 11:45</t>
  </si>
  <si>
    <t>LA Parte De Los Angeles 10:05 - 12:00</t>
  </si>
  <si>
    <t>LA Guerra Silenciosa 10:30 - 12:40</t>
  </si>
  <si>
    <t>Rosso Mille Miglia 10:40 - 12:25</t>
  </si>
  <si>
    <t>V.O.S.: Versión Original Subtitulada 10:45 - 12:25</t>
  </si>
  <si>
    <t>LA Ilusion De Estar Contigo 11:45 - 13:40</t>
  </si>
  <si>
    <t>El Mensajero Del Amor 11:40 - 13:25</t>
  </si>
  <si>
    <t>El Cazador S03e02 12:00 - 13:10 Ep. No. 2</t>
  </si>
  <si>
    <t>Babylon Berlin S03e09 12:00 - 13:00 Ep. No. 9</t>
  </si>
  <si>
    <t>Blancanieves 12:25 - 14:25</t>
  </si>
  <si>
    <t>Habia Una Vez En Salzburgo 12:25 - 14:10</t>
  </si>
  <si>
    <t>Regina 12:40 - 14:10</t>
  </si>
  <si>
    <t>Babylon Berlin S03e10 13:00 - 13:55 Ep. No. 10</t>
  </si>
  <si>
    <t>LA Vuelta De LA Esquina, A 13:25 - 15:40</t>
  </si>
  <si>
    <t>El Cazador S03e03 13:10 - 14:20 Ep. No. 3</t>
  </si>
  <si>
    <t>El Cazador S03e04 13:40 - 14:50 Ep. No. 4</t>
  </si>
  <si>
    <t>Babylon Berlin S03e11 13:55 - 14:55 Ep. No. 11</t>
  </si>
  <si>
    <t>Sueño De Invierno 14:10 - 17:45</t>
  </si>
  <si>
    <t>El Cazador S03e02 14:25 - 15:35 Ep. No. 2</t>
  </si>
  <si>
    <t>El Cazador S03e03 14:10 - 15:20 Ep. No. 3</t>
  </si>
  <si>
    <t>El Cazador S03e04 14:20 - 15:30 Ep. No. 4</t>
  </si>
  <si>
    <t>LA Magia De Los Sentidos 14:50 - 16:45</t>
  </si>
  <si>
    <t>Babylon Berlin S03e12 14:55 - 16:05 Ep. No. 12</t>
  </si>
  <si>
    <t>Mi Nombre Es John Lennon 15:20 - 17:15</t>
  </si>
  <si>
    <t>Perfectamente Correcto 15:30 - 15:40</t>
  </si>
  <si>
    <t>Out Of Tune 15:35 - 17:20</t>
  </si>
  <si>
    <t>Todo Saldra Bien 15:40 - 17:55</t>
  </si>
  <si>
    <t>Tres Metros Sobre El Cielo 15:40 - 18:00</t>
  </si>
  <si>
    <t>El Tunel 16:05 - 16:25</t>
  </si>
  <si>
    <t>LA Guerra Silenciosa 16:25 - 18:35</t>
  </si>
  <si>
    <t>El Mensajero Del Amor 16:45 - 18:30</t>
  </si>
  <si>
    <t>V.O.S.: Versión Original Subtitulada 17:20 - 19:00</t>
  </si>
  <si>
    <t>Seremos Jovenes Y Bellisimos 17:15 - 18:55</t>
  </si>
  <si>
    <t>Blancanieves 17:45 - 19:55</t>
  </si>
  <si>
    <t>Montalbano # 25: Una Voz En LA Noche 17:55 - 19:55 Ep. No. 25</t>
  </si>
  <si>
    <t>El Precio De Un Hombre 18:00 - 19:45</t>
  </si>
  <si>
    <t>LA Vuelta De LA Esquina, A 18:30 - 20:50</t>
  </si>
  <si>
    <t>LA Ilusion De Estar Contigo 18:55 - 20:50</t>
  </si>
  <si>
    <t>LA Guerra Ha Terminado S01e04 18:35 - 19:45 Ep. No. 4</t>
  </si>
  <si>
    <t>Habia Una Vez En Salzburgo 19:00 - 20:50</t>
  </si>
  <si>
    <t>Montalbano # 26: Un Rayo De Luz 19:55 - 22:00 Ep. No. 26</t>
  </si>
  <si>
    <t>El Legado De LA Cortesana Errante 19:45 - 22:00</t>
  </si>
  <si>
    <t>Montalbano # 27: Un Asunto Delicado 19:45 - 22:00 Ep. No. 27</t>
  </si>
  <si>
    <t>El Cazador S03e02 20:50 - 22:00 Ep. No. 2</t>
  </si>
  <si>
    <t>El Cazador S03e03 20:50 - 22:00 Ep. No. 3</t>
  </si>
  <si>
    <t>El Cazador S03e04 20:50 - 22:00 Ep. No. 4</t>
  </si>
  <si>
    <t>Los Misteriosos Asesinatos De Limehouse 22:00 - 24:05</t>
  </si>
  <si>
    <t>LA Guerra Ha Terminado S01e04 22:00 - 23:10 Ep. No. 4</t>
  </si>
  <si>
    <t>El Legado De LA Cortesana Errante 22:00 - 24:15</t>
  </si>
  <si>
    <t>Adele # 4 22:00 - 23:00 Ep. No. 4</t>
  </si>
  <si>
    <t>LA Caida 22:00 - 24:45</t>
  </si>
  <si>
    <t>LA Parte De Los Angeles 22:00 - 23:55</t>
  </si>
  <si>
    <t>11 Minutos 22:00 - 23:40</t>
  </si>
  <si>
    <t>Todo Saldra Bien 23:00 - 25:15</t>
  </si>
  <si>
    <t>LA Venganza De LA Cortesana Errante 23:10 - 25:25</t>
  </si>
  <si>
    <t>LA Guerra Silenciosa 23:55 - 26:05</t>
  </si>
  <si>
    <t>Yo Soy Sami 23:40 - 24:00</t>
  </si>
  <si>
    <t>Adele # 4 24:00 - 25:05 Ep. No. 4</t>
  </si>
  <si>
    <t>LA Guerra Ha Terminado S01e03 24:05 - 25:10 Ep. No. 3</t>
  </si>
  <si>
    <t>Los Misteriosos Asesinatos De Limehouse 24:15 - 26:20</t>
  </si>
  <si>
    <t>El Precio De Un Hombre 24:45 - 26:30</t>
  </si>
  <si>
    <t>Krampack 25:10 - 27:00</t>
  </si>
  <si>
    <t>Habia Una Vez En Salzburgo 25:25 - 27:10</t>
  </si>
  <si>
    <t>LA Magia De Los Sentidos 25:15 - 27:10</t>
  </si>
  <si>
    <t>Tengo Ganas De Ti 25:05 - 27:25</t>
  </si>
  <si>
    <t>El Cazador S03e04 26:20 - 27:30 Ep. No. 4</t>
  </si>
  <si>
    <t>Montalbano # 27: Un Asunto Delicado 26:05 - 28:20 Ep. No. 27</t>
  </si>
  <si>
    <t>Montalbano # 26: Un Rayo De Luz 26:30 - 28:30 Ep. No. 26</t>
  </si>
  <si>
    <t>El Cazador S03e02 27:00 - 28:10 Ep. No. 2</t>
  </si>
  <si>
    <t>El Cazador S03e03 27:10 - 28:20 Ep. No. 3</t>
  </si>
  <si>
    <t>Montalbano # 25: Una Voz En LA Noche 27:10 - 29:10 Ep. No. 25</t>
  </si>
  <si>
    <t>Damien 27:25 - 28:00</t>
  </si>
  <si>
    <t>LA Excursion 27:30 - 28:00</t>
  </si>
  <si>
    <t>El Legado De LA Cortesana Errante 28:00 - 30:15</t>
  </si>
  <si>
    <t>Montalbano # 28: Piramide De Barro 28:00 - 30:05 Ep. No. 28</t>
  </si>
  <si>
    <t>Flame Y Citron 28:20 - 30:45</t>
  </si>
  <si>
    <t>LA Parte De Los Angeles 28:20 - 30:15</t>
  </si>
  <si>
    <t>11 Minutos 06:05 - 07:40</t>
  </si>
  <si>
    <t>Colores En LA Oscuridad 06:15 - 07:55</t>
  </si>
  <si>
    <t>Rosso Mille Miglia 06:10 - 07:55</t>
  </si>
  <si>
    <t>Seremos Jovenes Y Bellisimos 07:40 - 09:25</t>
  </si>
  <si>
    <t>El Cazador S03e05 07:55 - 09:10 Ep. No. 5</t>
  </si>
  <si>
    <t>El Cazador S03e07 07:55 - 09:00 Ep. No. 7</t>
  </si>
  <si>
    <t>El Cazador S03e08 09:00 - 10:00 Ep. No. 8</t>
  </si>
  <si>
    <t>Tres Metros Sobre El Cielo 09:25 - 11:45</t>
  </si>
  <si>
    <t>El Cazador S03e06 09:10 - 10:20 Ep. No. 6</t>
  </si>
  <si>
    <t>El Legado De LA Cortesana Errante 10:00 - 12:15</t>
  </si>
  <si>
    <t>Tengo Ganas De Ti 11:45 - 14:05</t>
  </si>
  <si>
    <t>Un Sueño Italiano 12:15 - 14:15</t>
  </si>
  <si>
    <t>Sin Fin 14:05 - 16:00</t>
  </si>
  <si>
    <t>Rosso Mille Miglia 14:15 - 16:00</t>
  </si>
  <si>
    <t>Colores En LA Oscuridad 14:35 - 16:15</t>
  </si>
  <si>
    <t>Contra El Viento Del Norte 16:00 - 18:20</t>
  </si>
  <si>
    <t>Volare # 1 16:00 - 18:00 Ep. No. 1</t>
  </si>
  <si>
    <t>Regina 16:15 - 17:45</t>
  </si>
  <si>
    <t>El Precio De Un Hombre 17:45 - 19:35</t>
  </si>
  <si>
    <t>Volare # 2 18:00 - 19:50 Ep. No. 2</t>
  </si>
  <si>
    <t>Colores En LA Oscuridad 18:20 - 20:00</t>
  </si>
  <si>
    <t>El Cazador S03e05 19:35 - 20:50 Ep. No. 5</t>
  </si>
  <si>
    <t>El Cazador S03e07 19:50 - 20:55 Ep. No. 7</t>
  </si>
  <si>
    <t>Montalbano # 28: Piramide De Barro 20:00 - 22:00 Ep. No. 28</t>
  </si>
  <si>
    <t>El Cazador S03e06 20:50 - 22:00 Ep. No. 6</t>
  </si>
  <si>
    <t>El Cazador S03e08 20:55 - 22:00 Ep. No. 8</t>
  </si>
  <si>
    <t>Regina 22:00 - 23:30</t>
  </si>
  <si>
    <t>LA Guerra Ha Terminado S01e05 22:00 - 23:05 Ep. No. 5</t>
  </si>
  <si>
    <t>Un Momento De Amor 22:00 - 24:15</t>
  </si>
  <si>
    <t>El Legado De LA Cortesana Errante 23:05 - 25:20</t>
  </si>
  <si>
    <t>LA Guerra Ha Terminado S01e04 23:30 - 24:40 Ep. No. 4</t>
  </si>
  <si>
    <t>Contra El Viento Del Norte 24:40 - 27:00</t>
  </si>
  <si>
    <t>Flame Y Citron 25:20 - 27:50</t>
  </si>
  <si>
    <t>Mi Cuerpo Te Sepultara 25:45 - 27:55</t>
  </si>
  <si>
    <t>El Precio De Un Hombre 27:00 - 28:45</t>
  </si>
  <si>
    <t>Noches Magicas 27:50 - 30:10</t>
  </si>
  <si>
    <t>Un Momento De Amor 27:55 - 30:10</t>
  </si>
  <si>
    <t>Regina 28:45 - 30:15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</si>
</sst>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5"/>
      <color theme="1"/>
      <name val="Arial Narrow"/>
      <family val="2"/>
    </font>
    <font>
      <sz val="8.5"/>
      <color theme="1"/>
      <name val="Arial Narrow"/>
      <family val="2"/>
    </font>
    <font>
      <sz val="9"/>
      <color theme="1"/>
      <name val="Arial Narrow"/>
      <family val="2"/>
    </font>
    <font>
      <sz val="9"/>
      <color rgb="FFFF0000"/>
      <name val="Arial Narrow"/>
      <family val="2"/>
    </font>
    <font>
      <sz val="9"/>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D5EC"/>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1"/>
        <bgColor indexed="64"/>
      </patternFill>
    </fill>
    <fill>
      <patternFill patternType="solid">
        <fgColor theme="2"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0" fontId="0" fillId="0" borderId="0" xfId="0" applyAlignment="1">
      <alignment horizontal="center"/>
    </xf>
    <xf numFmtId="21" fontId="0" fillId="0" borderId="0" xfId="0" applyNumberFormat="1" applyAlignment="1">
      <alignment horizontal="center"/>
    </xf>
    <xf numFmtId="20" fontId="0" fillId="0" borderId="0" xfId="0" applyNumberFormat="1" applyAlignment="1">
      <alignment horizontal="center"/>
    </xf>
    <xf numFmtId="14" fontId="0" fillId="0" borderId="0" xfId="0" applyNumberFormat="1" applyAlignment="1">
      <alignment horizontal="center"/>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3" borderId="10" xfId="0" applyNumberFormat="1" applyFont="1" applyFill="1" applyBorder="1" applyAlignment="1">
      <alignment horizontal="center" vertical="center" wrapText="1"/>
    </xf>
    <xf numFmtId="49" fontId="20" fillId="0" borderId="10" xfId="0" applyNumberFormat="1" applyFont="1" applyBorder="1" applyAlignment="1">
      <alignment horizontal="center" vertical="center" wrapText="1"/>
    </xf>
    <xf numFmtId="20" fontId="19" fillId="33" borderId="10" xfId="0" applyNumberFormat="1" applyFont="1" applyFill="1" applyBorder="1" applyAlignment="1">
      <alignment horizontal="center" vertical="center" wrapText="1"/>
    </xf>
    <xf numFmtId="0" fontId="19" fillId="33" borderId="10" xfId="0" applyFont="1" applyFill="1" applyBorder="1" applyAlignment="1">
      <alignment horizontal="center" vertical="center" wrapText="1"/>
    </xf>
    <xf numFmtId="49" fontId="20" fillId="0" borderId="10" xfId="0" applyNumberFormat="1" applyFont="1" applyBorder="1" applyAlignment="1">
      <alignment horizontal="center" vertical="center" wrapText="1"/>
    </xf>
    <xf numFmtId="49" fontId="20"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20" fontId="19" fillId="36" borderId="10" xfId="0" applyNumberFormat="1" applyFont="1" applyFill="1" applyBorder="1" applyAlignment="1">
      <alignment horizontal="center" vertical="center" wrapText="1"/>
    </xf>
    <xf numFmtId="49" fontId="20" fillId="37" borderId="10" xfId="0" applyNumberFormat="1" applyFont="1" applyFill="1" applyBorder="1" applyAlignment="1">
      <alignment horizontal="center" vertical="center" wrapText="1"/>
    </xf>
    <xf numFmtId="49" fontId="21" fillId="37" borderId="10" xfId="0" applyNumberFormat="1" applyFont="1" applyFill="1" applyBorder="1" applyAlignment="1">
      <alignment horizontal="center" vertical="center" wrapText="1"/>
    </xf>
    <xf numFmtId="0" fontId="0" fillId="38" borderId="0" xfId="0" applyFill="1"/>
    <xf numFmtId="49" fontId="22" fillId="39" borderId="0" xfId="0" applyNumberFormat="1" applyFont="1" applyFill="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7"/>
  <sheetViews>
    <sheetView tabSelected="1" workbookViewId="0"/>
  </sheetViews>
  <sheetFormatPr baseColWidth="10" defaultRowHeight="14.4" x14ac:dyDescent="0.3"/>
  <cols>
    <col min="1" max="1" width="10.5546875" style="1" bestFit="1" customWidth="1"/>
    <col min="2" max="2" width="9.6640625" style="1" bestFit="1" customWidth="1"/>
    <col min="3" max="3" width="44.109375" bestFit="1" customWidth="1"/>
    <col min="4" max="4" width="44.6640625" bestFit="1" customWidth="1"/>
    <col min="5" max="5" width="7.6640625" style="1" bestFit="1" customWidth="1"/>
    <col min="6" max="6" width="11.88671875" style="1" bestFit="1" customWidth="1"/>
    <col min="7" max="7" width="26.5546875" customWidth="1"/>
    <col min="8" max="8" width="25.6640625" customWidth="1"/>
    <col min="9" max="9" width="16.109375" customWidth="1"/>
    <col min="10" max="10" width="19.109375" bestFit="1" customWidth="1"/>
    <col min="11" max="11" width="17.109375" bestFit="1" customWidth="1"/>
    <col min="12" max="12" width="8.109375" style="1" bestFit="1" customWidth="1"/>
    <col min="13" max="13" width="15" bestFit="1" customWidth="1"/>
  </cols>
  <sheetData>
    <row r="1" spans="1:13" s="1" customFormat="1" x14ac:dyDescent="0.3">
      <c r="A1" s="1" t="s">
        <v>0</v>
      </c>
      <c r="B1" s="1" t="s">
        <v>1</v>
      </c>
      <c r="C1" s="1" t="s">
        <v>542</v>
      </c>
      <c r="D1" s="1" t="s">
        <v>2</v>
      </c>
      <c r="E1" s="1" t="s">
        <v>3</v>
      </c>
      <c r="F1" s="1" t="s">
        <v>4</v>
      </c>
      <c r="G1" s="1" t="s">
        <v>5</v>
      </c>
      <c r="H1" s="1" t="s">
        <v>6</v>
      </c>
      <c r="I1" s="1" t="s">
        <v>7</v>
      </c>
      <c r="J1" s="1" t="s">
        <v>8</v>
      </c>
      <c r="K1" s="1" t="s">
        <v>9</v>
      </c>
      <c r="L1" s="1" t="s">
        <v>10</v>
      </c>
      <c r="M1" s="1" t="s">
        <v>11</v>
      </c>
    </row>
    <row r="2" spans="1:13" x14ac:dyDescent="0.3">
      <c r="A2" s="4">
        <v>44866</v>
      </c>
      <c r="B2" s="3">
        <v>5.9027777777777783E-2</v>
      </c>
      <c r="C2" t="s">
        <v>530</v>
      </c>
      <c r="D2" t="s">
        <v>531</v>
      </c>
      <c r="E2" s="1" t="s">
        <v>12</v>
      </c>
      <c r="F2" s="1">
        <v>2019</v>
      </c>
      <c r="G2" t="s">
        <v>13</v>
      </c>
      <c r="H2" t="s">
        <v>14</v>
      </c>
      <c r="I2" t="s">
        <v>15</v>
      </c>
      <c r="J2" t="s">
        <v>16</v>
      </c>
      <c r="K2" t="s">
        <v>16</v>
      </c>
      <c r="L2" s="2">
        <v>7.1030092592592589E-2</v>
      </c>
      <c r="M2" t="s">
        <v>396</v>
      </c>
    </row>
    <row r="3" spans="1:13" x14ac:dyDescent="0.3">
      <c r="A3" s="4">
        <v>44866</v>
      </c>
      <c r="B3" s="3">
        <v>0.1423611111111111</v>
      </c>
      <c r="C3" t="s">
        <v>444</v>
      </c>
      <c r="D3" t="s">
        <v>445</v>
      </c>
      <c r="E3" s="1" t="s">
        <v>22</v>
      </c>
      <c r="F3" s="1">
        <v>2020</v>
      </c>
      <c r="G3" t="s">
        <v>17</v>
      </c>
      <c r="H3" t="s">
        <v>18</v>
      </c>
      <c r="I3" t="s">
        <v>19</v>
      </c>
      <c r="J3" t="s">
        <v>20</v>
      </c>
      <c r="K3" t="s">
        <v>20</v>
      </c>
      <c r="L3" s="2">
        <v>7.1747685185185192E-2</v>
      </c>
      <c r="M3" t="s">
        <v>396</v>
      </c>
    </row>
    <row r="4" spans="1:13" x14ac:dyDescent="0.3">
      <c r="A4" s="4">
        <v>44866</v>
      </c>
      <c r="B4" s="3">
        <v>0.22569444444444445</v>
      </c>
      <c r="C4" t="s">
        <v>21</v>
      </c>
      <c r="D4" t="s">
        <v>21</v>
      </c>
      <c r="E4" s="1" t="s">
        <v>22</v>
      </c>
      <c r="F4" s="1">
        <v>2014</v>
      </c>
      <c r="G4" t="s">
        <v>23</v>
      </c>
      <c r="H4" t="s">
        <v>24</v>
      </c>
      <c r="I4" t="s">
        <v>25</v>
      </c>
      <c r="J4" t="s">
        <v>26</v>
      </c>
      <c r="K4" t="s">
        <v>26</v>
      </c>
      <c r="L4" s="2">
        <v>9.408564814814814E-2</v>
      </c>
      <c r="M4" t="s">
        <v>394</v>
      </c>
    </row>
    <row r="5" spans="1:13" x14ac:dyDescent="0.3">
      <c r="A5" s="4">
        <v>44866</v>
      </c>
      <c r="B5" s="3">
        <v>0.3298611111111111</v>
      </c>
      <c r="C5" t="s">
        <v>27</v>
      </c>
      <c r="D5" t="s">
        <v>27</v>
      </c>
      <c r="E5" s="1" t="s">
        <v>22</v>
      </c>
      <c r="F5" s="1">
        <v>2020</v>
      </c>
      <c r="G5" t="s">
        <v>28</v>
      </c>
      <c r="H5" t="s">
        <v>29</v>
      </c>
      <c r="I5" t="s">
        <v>30</v>
      </c>
      <c r="J5" t="s">
        <v>20</v>
      </c>
      <c r="K5" t="s">
        <v>20</v>
      </c>
      <c r="L5" s="2">
        <v>3.7256944444444447E-2</v>
      </c>
      <c r="M5" t="s">
        <v>396</v>
      </c>
    </row>
    <row r="6" spans="1:13" x14ac:dyDescent="0.3">
      <c r="A6" s="4">
        <v>44866</v>
      </c>
      <c r="B6" s="3">
        <v>0.375</v>
      </c>
      <c r="C6" t="s">
        <v>530</v>
      </c>
      <c r="D6" t="s">
        <v>531</v>
      </c>
      <c r="E6" s="1" t="s">
        <v>12</v>
      </c>
      <c r="F6" s="1">
        <v>2019</v>
      </c>
      <c r="G6" t="s">
        <v>13</v>
      </c>
      <c r="H6" t="s">
        <v>14</v>
      </c>
      <c r="I6" t="s">
        <v>15</v>
      </c>
      <c r="J6" t="s">
        <v>16</v>
      </c>
      <c r="K6" t="s">
        <v>16</v>
      </c>
      <c r="L6" s="2">
        <v>7.1030092592592589E-2</v>
      </c>
      <c r="M6" t="s">
        <v>396</v>
      </c>
    </row>
    <row r="7" spans="1:13" x14ac:dyDescent="0.3">
      <c r="A7" s="4">
        <v>44866</v>
      </c>
      <c r="B7" s="3">
        <v>0.4548611111111111</v>
      </c>
      <c r="C7" t="s">
        <v>444</v>
      </c>
      <c r="D7" t="s">
        <v>445</v>
      </c>
      <c r="E7" s="1" t="s">
        <v>22</v>
      </c>
      <c r="F7" s="1">
        <v>2020</v>
      </c>
      <c r="G7" t="s">
        <v>17</v>
      </c>
      <c r="H7" t="s">
        <v>18</v>
      </c>
      <c r="I7" t="s">
        <v>19</v>
      </c>
      <c r="J7" t="s">
        <v>20</v>
      </c>
      <c r="K7" t="s">
        <v>20</v>
      </c>
      <c r="L7" s="2">
        <v>7.1747685185185192E-2</v>
      </c>
      <c r="M7" t="s">
        <v>396</v>
      </c>
    </row>
    <row r="8" spans="1:13" x14ac:dyDescent="0.3">
      <c r="A8" s="4">
        <v>44866</v>
      </c>
      <c r="B8" s="3">
        <v>0.53819444444444442</v>
      </c>
      <c r="C8" t="s">
        <v>519</v>
      </c>
      <c r="D8" t="s">
        <v>519</v>
      </c>
      <c r="E8" s="1" t="s">
        <v>22</v>
      </c>
      <c r="F8" s="1">
        <v>2015</v>
      </c>
      <c r="G8" t="s">
        <v>31</v>
      </c>
      <c r="H8" t="s">
        <v>32</v>
      </c>
      <c r="I8" t="s">
        <v>33</v>
      </c>
      <c r="J8" t="s">
        <v>34</v>
      </c>
      <c r="K8" t="s">
        <v>34</v>
      </c>
      <c r="L8" s="2">
        <v>5.7916666666666665E-2</v>
      </c>
      <c r="M8" t="s">
        <v>400</v>
      </c>
    </row>
    <row r="9" spans="1:13" x14ac:dyDescent="0.3">
      <c r="A9" s="4">
        <v>44866</v>
      </c>
      <c r="B9" s="3">
        <v>0.60763888888888895</v>
      </c>
      <c r="C9" t="s">
        <v>27</v>
      </c>
      <c r="D9" t="s">
        <v>27</v>
      </c>
      <c r="E9" s="1" t="s">
        <v>22</v>
      </c>
      <c r="F9" s="1">
        <v>2020</v>
      </c>
      <c r="G9" t="s">
        <v>28</v>
      </c>
      <c r="H9" t="s">
        <v>29</v>
      </c>
      <c r="I9" t="s">
        <v>30</v>
      </c>
      <c r="J9" t="s">
        <v>20</v>
      </c>
      <c r="K9" t="s">
        <v>20</v>
      </c>
      <c r="L9" s="2">
        <v>3.7256944444444447E-2</v>
      </c>
      <c r="M9" t="s">
        <v>396</v>
      </c>
    </row>
    <row r="10" spans="1:13" x14ac:dyDescent="0.3">
      <c r="A10" s="4">
        <v>44866</v>
      </c>
      <c r="B10" s="3">
        <v>0.65277777777777779</v>
      </c>
      <c r="C10" t="s">
        <v>532</v>
      </c>
      <c r="D10" t="s">
        <v>533</v>
      </c>
      <c r="E10" s="1" t="s">
        <v>12</v>
      </c>
      <c r="F10" s="1">
        <v>2009</v>
      </c>
      <c r="G10" t="s">
        <v>35</v>
      </c>
      <c r="H10" t="s">
        <v>36</v>
      </c>
      <c r="I10" t="s">
        <v>37</v>
      </c>
      <c r="J10" t="s">
        <v>38</v>
      </c>
      <c r="K10" t="s">
        <v>38</v>
      </c>
      <c r="L10" s="2">
        <v>5.9432870370370372E-2</v>
      </c>
      <c r="M10" t="s">
        <v>398</v>
      </c>
    </row>
    <row r="11" spans="1:13" x14ac:dyDescent="0.3">
      <c r="A11" s="4">
        <v>44866</v>
      </c>
      <c r="B11" s="3">
        <v>0.72222222222222221</v>
      </c>
      <c r="C11" t="s">
        <v>446</v>
      </c>
      <c r="D11" t="s">
        <v>447</v>
      </c>
      <c r="E11" s="1" t="s">
        <v>12</v>
      </c>
      <c r="F11" s="1">
        <v>2018</v>
      </c>
      <c r="G11" t="s">
        <v>39</v>
      </c>
      <c r="H11" t="s">
        <v>40</v>
      </c>
      <c r="I11" t="s">
        <v>41</v>
      </c>
      <c r="J11" t="s">
        <v>20</v>
      </c>
      <c r="K11" t="s">
        <v>42</v>
      </c>
      <c r="L11" s="2">
        <v>6.3784722222222215E-2</v>
      </c>
      <c r="M11" t="s">
        <v>390</v>
      </c>
    </row>
    <row r="12" spans="1:13" x14ac:dyDescent="0.3">
      <c r="A12" s="4">
        <v>44866</v>
      </c>
      <c r="B12" s="3">
        <v>0.79861111111111116</v>
      </c>
      <c r="C12" t="s">
        <v>508</v>
      </c>
      <c r="D12" t="s">
        <v>509</v>
      </c>
      <c r="E12" s="1" t="s">
        <v>22</v>
      </c>
      <c r="F12" s="1">
        <v>2019</v>
      </c>
      <c r="G12" t="s">
        <v>43</v>
      </c>
      <c r="H12" t="s">
        <v>44</v>
      </c>
      <c r="I12" t="s">
        <v>45</v>
      </c>
      <c r="J12" t="s">
        <v>38</v>
      </c>
      <c r="K12" t="s">
        <v>20</v>
      </c>
      <c r="L12" s="2">
        <v>6.2280092592592595E-2</v>
      </c>
      <c r="M12" t="s">
        <v>393</v>
      </c>
    </row>
    <row r="13" spans="1:13" x14ac:dyDescent="0.3">
      <c r="A13" s="4">
        <v>44866</v>
      </c>
      <c r="B13" s="3">
        <v>0.87152777777777779</v>
      </c>
      <c r="C13" t="s">
        <v>27</v>
      </c>
      <c r="D13" t="s">
        <v>27</v>
      </c>
      <c r="E13" s="1" t="s">
        <v>22</v>
      </c>
      <c r="F13" s="1">
        <v>2020</v>
      </c>
      <c r="G13" t="s">
        <v>28</v>
      </c>
      <c r="H13" t="s">
        <v>29</v>
      </c>
      <c r="I13" t="s">
        <v>30</v>
      </c>
      <c r="J13" t="s">
        <v>20</v>
      </c>
      <c r="K13" t="s">
        <v>20</v>
      </c>
      <c r="L13" s="2">
        <v>3.7256944444444447E-2</v>
      </c>
      <c r="M13" t="s">
        <v>396</v>
      </c>
    </row>
    <row r="14" spans="1:13" x14ac:dyDescent="0.3">
      <c r="A14" s="4">
        <v>44866</v>
      </c>
      <c r="B14" s="3">
        <v>0.91666666666666663</v>
      </c>
      <c r="C14" t="s">
        <v>461</v>
      </c>
      <c r="D14" t="s">
        <v>462</v>
      </c>
      <c r="E14" s="1" t="s">
        <v>12</v>
      </c>
      <c r="F14" s="1">
        <v>2020</v>
      </c>
      <c r="G14" t="s">
        <v>46</v>
      </c>
      <c r="H14" t="s">
        <v>47</v>
      </c>
      <c r="I14" t="s">
        <v>48</v>
      </c>
      <c r="J14" t="s">
        <v>20</v>
      </c>
      <c r="K14" t="s">
        <v>20</v>
      </c>
      <c r="L14" s="2">
        <v>4.2662037037037033E-2</v>
      </c>
      <c r="M14" t="s">
        <v>396</v>
      </c>
    </row>
    <row r="15" spans="1:13" x14ac:dyDescent="0.3">
      <c r="A15" s="4">
        <v>44866</v>
      </c>
      <c r="B15" s="3">
        <v>0.96875</v>
      </c>
      <c r="C15" t="s">
        <v>475</v>
      </c>
      <c r="D15" t="s">
        <v>476</v>
      </c>
      <c r="E15" s="1" t="s">
        <v>22</v>
      </c>
      <c r="F15" s="1">
        <v>2021</v>
      </c>
      <c r="G15" t="s">
        <v>49</v>
      </c>
      <c r="H15" t="s">
        <v>50</v>
      </c>
      <c r="I15" t="s">
        <v>51</v>
      </c>
      <c r="J15" t="s">
        <v>20</v>
      </c>
      <c r="K15" t="s">
        <v>52</v>
      </c>
      <c r="L15" s="2">
        <v>3.2037037037037037E-2</v>
      </c>
      <c r="M15" t="s">
        <v>400</v>
      </c>
    </row>
    <row r="16" spans="1:13" x14ac:dyDescent="0.3">
      <c r="A16" s="4">
        <v>44867</v>
      </c>
      <c r="B16" s="3">
        <v>1.0416666666666666E-2</v>
      </c>
      <c r="C16" t="s">
        <v>419</v>
      </c>
      <c r="D16" t="s">
        <v>420</v>
      </c>
      <c r="E16" s="1" t="s">
        <v>53</v>
      </c>
      <c r="F16" s="1">
        <v>2013</v>
      </c>
      <c r="G16" t="s">
        <v>54</v>
      </c>
      <c r="H16" t="s">
        <v>55</v>
      </c>
      <c r="I16" t="s">
        <v>56</v>
      </c>
      <c r="J16" t="s">
        <v>20</v>
      </c>
      <c r="K16" t="s">
        <v>20</v>
      </c>
      <c r="L16" s="2">
        <v>7.6909722222222213E-2</v>
      </c>
      <c r="M16" t="s">
        <v>396</v>
      </c>
    </row>
    <row r="17" spans="1:13" x14ac:dyDescent="0.3">
      <c r="A17" s="4">
        <v>44867</v>
      </c>
      <c r="B17" s="3">
        <v>9.7222222222222224E-2</v>
      </c>
      <c r="C17" t="s">
        <v>57</v>
      </c>
      <c r="D17" t="s">
        <v>57</v>
      </c>
      <c r="E17" s="1" t="s">
        <v>22</v>
      </c>
      <c r="F17" s="1">
        <v>2020</v>
      </c>
      <c r="G17" t="s">
        <v>58</v>
      </c>
      <c r="H17" t="s">
        <v>29</v>
      </c>
      <c r="I17" t="s">
        <v>30</v>
      </c>
      <c r="J17" t="s">
        <v>20</v>
      </c>
      <c r="K17" t="s">
        <v>20</v>
      </c>
      <c r="L17" s="2">
        <v>3.681712962962963E-2</v>
      </c>
      <c r="M17" t="s">
        <v>396</v>
      </c>
    </row>
    <row r="18" spans="1:13" x14ac:dyDescent="0.3">
      <c r="A18" s="4">
        <v>44867</v>
      </c>
      <c r="B18" s="3">
        <v>0.1423611111111111</v>
      </c>
      <c r="C18" t="s">
        <v>538</v>
      </c>
      <c r="D18" t="s">
        <v>539</v>
      </c>
      <c r="E18" s="1" t="s">
        <v>12</v>
      </c>
      <c r="F18" s="1">
        <v>2019</v>
      </c>
      <c r="G18" t="s">
        <v>59</v>
      </c>
      <c r="H18" t="s">
        <v>60</v>
      </c>
      <c r="I18" t="s">
        <v>61</v>
      </c>
      <c r="J18" t="s">
        <v>16</v>
      </c>
      <c r="K18" t="s">
        <v>16</v>
      </c>
      <c r="L18" s="2">
        <v>7.166666666666667E-2</v>
      </c>
      <c r="M18" t="s">
        <v>396</v>
      </c>
    </row>
    <row r="19" spans="1:13" x14ac:dyDescent="0.3">
      <c r="A19" s="4">
        <v>44867</v>
      </c>
      <c r="B19" s="3">
        <v>0.22569444444444445</v>
      </c>
      <c r="C19" t="s">
        <v>455</v>
      </c>
      <c r="D19" t="s">
        <v>456</v>
      </c>
      <c r="E19" s="1" t="s">
        <v>22</v>
      </c>
      <c r="F19" s="1">
        <v>2012</v>
      </c>
      <c r="G19" t="s">
        <v>62</v>
      </c>
      <c r="H19" t="s">
        <v>63</v>
      </c>
      <c r="I19" t="s">
        <v>64</v>
      </c>
      <c r="J19" t="s">
        <v>20</v>
      </c>
      <c r="K19" t="s">
        <v>26</v>
      </c>
      <c r="L19" s="2">
        <v>6.9618055555555558E-2</v>
      </c>
      <c r="M19" t="s">
        <v>396</v>
      </c>
    </row>
    <row r="20" spans="1:13" x14ac:dyDescent="0.3">
      <c r="A20" s="4">
        <v>44867</v>
      </c>
      <c r="B20" s="3">
        <v>0.30902777777777779</v>
      </c>
      <c r="C20" t="s">
        <v>513</v>
      </c>
      <c r="D20" t="s">
        <v>514</v>
      </c>
      <c r="E20" s="1" t="s">
        <v>12</v>
      </c>
      <c r="F20" s="1">
        <v>2011</v>
      </c>
      <c r="G20" t="s">
        <v>65</v>
      </c>
      <c r="H20" t="s">
        <v>66</v>
      </c>
      <c r="I20" t="s">
        <v>67</v>
      </c>
      <c r="J20" t="s">
        <v>68</v>
      </c>
      <c r="K20" t="s">
        <v>38</v>
      </c>
      <c r="L20" s="2">
        <v>6.7245370370370372E-2</v>
      </c>
      <c r="M20" t="s">
        <v>396</v>
      </c>
    </row>
    <row r="21" spans="1:13" x14ac:dyDescent="0.3">
      <c r="A21" s="4">
        <v>44867</v>
      </c>
      <c r="B21" s="3">
        <v>0.3888888888888889</v>
      </c>
      <c r="C21" t="s">
        <v>532</v>
      </c>
      <c r="D21" t="s">
        <v>533</v>
      </c>
      <c r="E21" s="1" t="s">
        <v>12</v>
      </c>
      <c r="F21" s="1">
        <v>2009</v>
      </c>
      <c r="G21" t="s">
        <v>35</v>
      </c>
      <c r="H21" t="s">
        <v>36</v>
      </c>
      <c r="I21" t="s">
        <v>37</v>
      </c>
      <c r="J21" t="s">
        <v>38</v>
      </c>
      <c r="K21" t="s">
        <v>38</v>
      </c>
      <c r="L21" s="2">
        <v>5.9432870370370372E-2</v>
      </c>
      <c r="M21" t="s">
        <v>398</v>
      </c>
    </row>
    <row r="22" spans="1:13" x14ac:dyDescent="0.3">
      <c r="A22" s="4">
        <v>44867</v>
      </c>
      <c r="B22" s="3">
        <v>0.45833333333333331</v>
      </c>
      <c r="C22" t="s">
        <v>446</v>
      </c>
      <c r="D22" t="s">
        <v>447</v>
      </c>
      <c r="E22" s="1" t="s">
        <v>12</v>
      </c>
      <c r="F22" s="1">
        <v>2018</v>
      </c>
      <c r="G22" t="s">
        <v>39</v>
      </c>
      <c r="H22" t="s">
        <v>40</v>
      </c>
      <c r="I22" t="s">
        <v>41</v>
      </c>
      <c r="J22" t="s">
        <v>20</v>
      </c>
      <c r="K22" t="s">
        <v>42</v>
      </c>
      <c r="L22" s="2">
        <v>6.3784722222222215E-2</v>
      </c>
      <c r="M22" t="s">
        <v>390</v>
      </c>
    </row>
    <row r="23" spans="1:13" x14ac:dyDescent="0.3">
      <c r="A23" s="4">
        <v>44867</v>
      </c>
      <c r="B23" s="3">
        <v>0.53472222222222221</v>
      </c>
      <c r="C23" t="s">
        <v>508</v>
      </c>
      <c r="D23" t="s">
        <v>509</v>
      </c>
      <c r="E23" s="1" t="s">
        <v>22</v>
      </c>
      <c r="F23" s="1">
        <v>2019</v>
      </c>
      <c r="G23" t="s">
        <v>43</v>
      </c>
      <c r="H23" t="s">
        <v>44</v>
      </c>
      <c r="I23" t="s">
        <v>45</v>
      </c>
      <c r="J23" t="s">
        <v>38</v>
      </c>
      <c r="K23" t="s">
        <v>20</v>
      </c>
      <c r="L23" s="2">
        <v>6.2280092592592595E-2</v>
      </c>
      <c r="M23" t="s">
        <v>393</v>
      </c>
    </row>
    <row r="24" spans="1:13" x14ac:dyDescent="0.3">
      <c r="A24" s="4">
        <v>44867</v>
      </c>
      <c r="B24" s="3">
        <v>0.60763888888888895</v>
      </c>
      <c r="C24" t="s">
        <v>57</v>
      </c>
      <c r="D24" t="s">
        <v>57</v>
      </c>
      <c r="E24" s="1" t="s">
        <v>22</v>
      </c>
      <c r="F24" s="1">
        <v>2020</v>
      </c>
      <c r="G24" t="s">
        <v>58</v>
      </c>
      <c r="H24" t="s">
        <v>29</v>
      </c>
      <c r="I24" t="s">
        <v>30</v>
      </c>
      <c r="J24" t="s">
        <v>20</v>
      </c>
      <c r="K24" t="s">
        <v>20</v>
      </c>
      <c r="L24" s="2">
        <v>3.681712962962963E-2</v>
      </c>
      <c r="M24" t="s">
        <v>396</v>
      </c>
    </row>
    <row r="25" spans="1:13" x14ac:dyDescent="0.3">
      <c r="A25" s="4">
        <v>44867</v>
      </c>
      <c r="B25" s="3">
        <v>0.65277777777777779</v>
      </c>
      <c r="C25" t="s">
        <v>519</v>
      </c>
      <c r="D25" t="s">
        <v>519</v>
      </c>
      <c r="E25" s="1" t="s">
        <v>22</v>
      </c>
      <c r="F25" s="1">
        <v>2015</v>
      </c>
      <c r="G25" t="s">
        <v>31</v>
      </c>
      <c r="H25" t="s">
        <v>32</v>
      </c>
      <c r="I25" t="s">
        <v>33</v>
      </c>
      <c r="J25" t="s">
        <v>34</v>
      </c>
      <c r="K25" t="s">
        <v>34</v>
      </c>
      <c r="L25" s="2">
        <v>5.7916666666666665E-2</v>
      </c>
      <c r="M25" t="s">
        <v>400</v>
      </c>
    </row>
    <row r="26" spans="1:13" x14ac:dyDescent="0.3">
      <c r="A26" s="4">
        <v>44867</v>
      </c>
      <c r="B26" s="3">
        <v>0.72222222222222221</v>
      </c>
      <c r="C26" t="s">
        <v>416</v>
      </c>
      <c r="D26" t="s">
        <v>69</v>
      </c>
      <c r="E26" s="1" t="s">
        <v>22</v>
      </c>
      <c r="F26" s="1">
        <v>2021</v>
      </c>
      <c r="G26" t="s">
        <v>70</v>
      </c>
      <c r="H26" t="s">
        <v>71</v>
      </c>
      <c r="I26" t="s">
        <v>72</v>
      </c>
      <c r="J26" t="s">
        <v>38</v>
      </c>
      <c r="K26" t="s">
        <v>38</v>
      </c>
      <c r="L26" s="2">
        <v>6.3981481481481486E-2</v>
      </c>
      <c r="M26" t="s">
        <v>396</v>
      </c>
    </row>
    <row r="27" spans="1:13" x14ac:dyDescent="0.3">
      <c r="A27" s="4">
        <v>44867</v>
      </c>
      <c r="B27" s="3">
        <v>0.79861111111111116</v>
      </c>
      <c r="C27" t="s">
        <v>73</v>
      </c>
      <c r="D27" t="s">
        <v>73</v>
      </c>
      <c r="E27" s="1" t="s">
        <v>12</v>
      </c>
      <c r="F27" s="1">
        <v>2015</v>
      </c>
      <c r="G27" t="s">
        <v>74</v>
      </c>
      <c r="H27" t="s">
        <v>75</v>
      </c>
      <c r="I27" t="s">
        <v>76</v>
      </c>
      <c r="J27" t="s">
        <v>20</v>
      </c>
      <c r="K27" t="s">
        <v>20</v>
      </c>
      <c r="L27" s="2">
        <v>6.283564814814814E-2</v>
      </c>
      <c r="M27" t="s">
        <v>396</v>
      </c>
    </row>
    <row r="28" spans="1:13" x14ac:dyDescent="0.3">
      <c r="A28" s="4">
        <v>44867</v>
      </c>
      <c r="B28" s="3">
        <v>0.87152777777777779</v>
      </c>
      <c r="C28" t="s">
        <v>57</v>
      </c>
      <c r="D28" t="s">
        <v>57</v>
      </c>
      <c r="E28" s="1" t="s">
        <v>22</v>
      </c>
      <c r="F28" s="1">
        <v>2020</v>
      </c>
      <c r="G28" t="s">
        <v>58</v>
      </c>
      <c r="H28" t="s">
        <v>29</v>
      </c>
      <c r="I28" t="s">
        <v>30</v>
      </c>
      <c r="J28" t="s">
        <v>20</v>
      </c>
      <c r="K28" t="s">
        <v>20</v>
      </c>
      <c r="L28" s="2">
        <v>3.681712962962963E-2</v>
      </c>
      <c r="M28" t="s">
        <v>396</v>
      </c>
    </row>
    <row r="29" spans="1:13" x14ac:dyDescent="0.3">
      <c r="A29" s="4">
        <v>44867</v>
      </c>
      <c r="B29" s="3">
        <v>0.91666666666666663</v>
      </c>
      <c r="C29" t="s">
        <v>477</v>
      </c>
      <c r="D29" t="s">
        <v>478</v>
      </c>
      <c r="E29" s="1" t="s">
        <v>22</v>
      </c>
      <c r="F29" s="1">
        <v>2021</v>
      </c>
      <c r="G29" t="s">
        <v>77</v>
      </c>
      <c r="H29" t="s">
        <v>50</v>
      </c>
      <c r="I29" t="s">
        <v>51</v>
      </c>
      <c r="J29" t="s">
        <v>20</v>
      </c>
      <c r="K29" t="s">
        <v>52</v>
      </c>
      <c r="L29" s="2">
        <v>3.2094907407407412E-2</v>
      </c>
      <c r="M29" t="s">
        <v>400</v>
      </c>
    </row>
    <row r="30" spans="1:13" x14ac:dyDescent="0.3">
      <c r="A30" s="4">
        <v>44867</v>
      </c>
      <c r="B30" s="3">
        <v>0.95833333333333337</v>
      </c>
      <c r="C30" t="s">
        <v>519</v>
      </c>
      <c r="D30" t="s">
        <v>519</v>
      </c>
      <c r="E30" s="1" t="s">
        <v>22</v>
      </c>
      <c r="F30" s="1">
        <v>2015</v>
      </c>
      <c r="G30" t="s">
        <v>31</v>
      </c>
      <c r="H30" t="s">
        <v>32</v>
      </c>
      <c r="I30" t="s">
        <v>33</v>
      </c>
      <c r="J30" t="s">
        <v>34</v>
      </c>
      <c r="K30" t="s">
        <v>34</v>
      </c>
      <c r="L30" s="2">
        <v>5.7916666666666665E-2</v>
      </c>
      <c r="M30" t="s">
        <v>400</v>
      </c>
    </row>
    <row r="31" spans="1:13" x14ac:dyDescent="0.3">
      <c r="A31" s="4">
        <v>44868</v>
      </c>
      <c r="B31" s="3">
        <v>2.7777777777777776E-2</v>
      </c>
      <c r="C31" t="s">
        <v>513</v>
      </c>
      <c r="D31" t="s">
        <v>514</v>
      </c>
      <c r="E31" s="1" t="s">
        <v>12</v>
      </c>
      <c r="F31" s="1">
        <v>2011</v>
      </c>
      <c r="G31" t="s">
        <v>65</v>
      </c>
      <c r="H31" t="s">
        <v>66</v>
      </c>
      <c r="I31" t="s">
        <v>67</v>
      </c>
      <c r="J31" t="s">
        <v>68</v>
      </c>
      <c r="K31" t="s">
        <v>38</v>
      </c>
      <c r="L31" s="2">
        <v>6.7245370370370372E-2</v>
      </c>
      <c r="M31" t="s">
        <v>396</v>
      </c>
    </row>
    <row r="32" spans="1:13" x14ac:dyDescent="0.3">
      <c r="A32" s="4">
        <v>44868</v>
      </c>
      <c r="B32" s="3">
        <v>0.1076388888888889</v>
      </c>
      <c r="C32" t="s">
        <v>78</v>
      </c>
      <c r="D32" t="s">
        <v>78</v>
      </c>
      <c r="E32" s="1" t="s">
        <v>22</v>
      </c>
      <c r="F32" s="1">
        <v>2020</v>
      </c>
      <c r="G32" t="s">
        <v>79</v>
      </c>
      <c r="H32" t="s">
        <v>29</v>
      </c>
      <c r="I32" t="s">
        <v>30</v>
      </c>
      <c r="J32" t="s">
        <v>20</v>
      </c>
      <c r="K32" t="s">
        <v>20</v>
      </c>
      <c r="L32" s="2">
        <v>3.5520833333333328E-2</v>
      </c>
      <c r="M32" t="s">
        <v>396</v>
      </c>
    </row>
    <row r="33" spans="1:13" x14ac:dyDescent="0.3">
      <c r="A33" s="4">
        <v>44868</v>
      </c>
      <c r="B33" s="3">
        <v>0.14930555555555555</v>
      </c>
      <c r="C33" t="s">
        <v>519</v>
      </c>
      <c r="D33" t="s">
        <v>519</v>
      </c>
      <c r="E33" s="1" t="s">
        <v>22</v>
      </c>
      <c r="F33" s="1">
        <v>2015</v>
      </c>
      <c r="G33" t="s">
        <v>31</v>
      </c>
      <c r="H33" t="s">
        <v>32</v>
      </c>
      <c r="I33" t="s">
        <v>33</v>
      </c>
      <c r="J33" t="s">
        <v>34</v>
      </c>
      <c r="K33" t="s">
        <v>34</v>
      </c>
      <c r="L33" s="2">
        <v>5.7916666666666665E-2</v>
      </c>
      <c r="M33" t="s">
        <v>400</v>
      </c>
    </row>
    <row r="34" spans="1:13" x14ac:dyDescent="0.3">
      <c r="A34" s="4">
        <v>44868</v>
      </c>
      <c r="B34" s="3">
        <v>0.21875</v>
      </c>
      <c r="C34" t="s">
        <v>534</v>
      </c>
      <c r="D34" t="s">
        <v>535</v>
      </c>
      <c r="E34" s="1" t="s">
        <v>12</v>
      </c>
      <c r="F34" s="1">
        <v>2013</v>
      </c>
      <c r="G34" t="s">
        <v>80</v>
      </c>
      <c r="H34" t="s">
        <v>81</v>
      </c>
      <c r="I34" t="s">
        <v>82</v>
      </c>
      <c r="J34" t="s">
        <v>16</v>
      </c>
      <c r="K34" t="s">
        <v>16</v>
      </c>
      <c r="L34" s="2">
        <v>7.6145833333333343E-2</v>
      </c>
      <c r="M34" t="s">
        <v>396</v>
      </c>
    </row>
    <row r="35" spans="1:13" x14ac:dyDescent="0.3">
      <c r="A35" s="4">
        <v>44868</v>
      </c>
      <c r="B35" s="3">
        <v>0.30208333333333331</v>
      </c>
      <c r="C35" t="s">
        <v>536</v>
      </c>
      <c r="D35" t="s">
        <v>537</v>
      </c>
      <c r="E35" s="1" t="s">
        <v>12</v>
      </c>
      <c r="F35" s="1">
        <v>2013</v>
      </c>
      <c r="G35" t="s">
        <v>83</v>
      </c>
      <c r="H35" t="s">
        <v>81</v>
      </c>
      <c r="I35" t="s">
        <v>82</v>
      </c>
      <c r="J35" t="s">
        <v>16</v>
      </c>
      <c r="K35" t="s">
        <v>16</v>
      </c>
      <c r="L35" s="2">
        <v>6.7060185185185181E-2</v>
      </c>
      <c r="M35" t="s">
        <v>396</v>
      </c>
    </row>
    <row r="36" spans="1:13" x14ac:dyDescent="0.3">
      <c r="A36" s="4">
        <v>44868</v>
      </c>
      <c r="B36" s="3">
        <v>0.37847222222222227</v>
      </c>
      <c r="C36" t="s">
        <v>448</v>
      </c>
      <c r="D36" t="s">
        <v>448</v>
      </c>
      <c r="E36" s="1" t="s">
        <v>12</v>
      </c>
      <c r="F36" s="1">
        <v>2020</v>
      </c>
      <c r="G36" t="s">
        <v>84</v>
      </c>
      <c r="I36" t="s">
        <v>85</v>
      </c>
      <c r="J36" t="s">
        <v>86</v>
      </c>
      <c r="K36" t="s">
        <v>86</v>
      </c>
      <c r="L36" s="2">
        <v>5.3819444444444453E-3</v>
      </c>
      <c r="M36" t="s">
        <v>400</v>
      </c>
    </row>
    <row r="37" spans="1:13" x14ac:dyDescent="0.3">
      <c r="A37" s="4">
        <v>44868</v>
      </c>
      <c r="B37" s="3">
        <v>0.38541666666666669</v>
      </c>
      <c r="C37" t="s">
        <v>519</v>
      </c>
      <c r="D37" t="s">
        <v>519</v>
      </c>
      <c r="E37" s="1" t="s">
        <v>22</v>
      </c>
      <c r="F37" s="1">
        <v>2015</v>
      </c>
      <c r="G37" t="s">
        <v>31</v>
      </c>
      <c r="H37" t="s">
        <v>32</v>
      </c>
      <c r="I37" t="s">
        <v>33</v>
      </c>
      <c r="J37" t="s">
        <v>34</v>
      </c>
      <c r="K37" t="s">
        <v>34</v>
      </c>
      <c r="L37" s="2">
        <v>5.7916666666666665E-2</v>
      </c>
      <c r="M37" t="s">
        <v>400</v>
      </c>
    </row>
    <row r="38" spans="1:13" x14ac:dyDescent="0.3">
      <c r="A38" s="4">
        <v>44868</v>
      </c>
      <c r="B38" s="3">
        <v>0.4548611111111111</v>
      </c>
      <c r="C38" t="s">
        <v>416</v>
      </c>
      <c r="D38" t="s">
        <v>69</v>
      </c>
      <c r="E38" s="1" t="s">
        <v>22</v>
      </c>
      <c r="F38" s="1">
        <v>2021</v>
      </c>
      <c r="G38" t="s">
        <v>70</v>
      </c>
      <c r="H38" t="s">
        <v>71</v>
      </c>
      <c r="I38" t="s">
        <v>72</v>
      </c>
      <c r="J38" t="s">
        <v>38</v>
      </c>
      <c r="K38" t="s">
        <v>38</v>
      </c>
      <c r="L38" s="2">
        <v>6.3981481481481486E-2</v>
      </c>
      <c r="M38" t="s">
        <v>396</v>
      </c>
    </row>
    <row r="39" spans="1:13" x14ac:dyDescent="0.3">
      <c r="A39" s="4">
        <v>44868</v>
      </c>
      <c r="B39" s="3">
        <v>0.53125</v>
      </c>
      <c r="C39" t="s">
        <v>73</v>
      </c>
      <c r="D39" t="s">
        <v>73</v>
      </c>
      <c r="E39" s="1" t="s">
        <v>12</v>
      </c>
      <c r="F39" s="1">
        <v>2015</v>
      </c>
      <c r="G39" t="s">
        <v>74</v>
      </c>
      <c r="H39" t="s">
        <v>75</v>
      </c>
      <c r="I39" t="s">
        <v>76</v>
      </c>
      <c r="J39" t="s">
        <v>20</v>
      </c>
      <c r="K39" t="s">
        <v>20</v>
      </c>
      <c r="L39" s="2">
        <v>6.283564814814814E-2</v>
      </c>
      <c r="M39" t="s">
        <v>396</v>
      </c>
    </row>
    <row r="40" spans="1:13" x14ac:dyDescent="0.3">
      <c r="A40" s="4">
        <v>44868</v>
      </c>
      <c r="B40" s="3">
        <v>0.60416666666666663</v>
      </c>
      <c r="C40" t="s">
        <v>78</v>
      </c>
      <c r="D40" t="s">
        <v>78</v>
      </c>
      <c r="E40" s="1" t="s">
        <v>22</v>
      </c>
      <c r="F40" s="1">
        <v>2020</v>
      </c>
      <c r="G40" t="s">
        <v>79</v>
      </c>
      <c r="H40" t="s">
        <v>29</v>
      </c>
      <c r="I40" t="s">
        <v>30</v>
      </c>
      <c r="J40" t="s">
        <v>20</v>
      </c>
      <c r="K40" t="s">
        <v>20</v>
      </c>
      <c r="L40" s="2">
        <v>3.5520833333333328E-2</v>
      </c>
      <c r="M40" t="s">
        <v>396</v>
      </c>
    </row>
    <row r="41" spans="1:13" x14ac:dyDescent="0.3">
      <c r="A41" s="4">
        <v>44868</v>
      </c>
      <c r="B41" s="3">
        <v>0.64583333333333337</v>
      </c>
      <c r="C41" t="s">
        <v>516</v>
      </c>
      <c r="D41" t="s">
        <v>87</v>
      </c>
      <c r="E41" s="1" t="s">
        <v>22</v>
      </c>
      <c r="F41" s="1">
        <v>2018</v>
      </c>
      <c r="G41" t="s">
        <v>88</v>
      </c>
      <c r="H41" t="s">
        <v>89</v>
      </c>
      <c r="I41" t="s">
        <v>90</v>
      </c>
      <c r="J41" t="s">
        <v>20</v>
      </c>
      <c r="K41" t="s">
        <v>20</v>
      </c>
      <c r="L41" s="2">
        <v>6.1087962962962962E-2</v>
      </c>
      <c r="M41" t="s">
        <v>396</v>
      </c>
    </row>
    <row r="42" spans="1:13" x14ac:dyDescent="0.3">
      <c r="A42" s="4">
        <v>44868</v>
      </c>
      <c r="B42" s="3">
        <v>0.71875</v>
      </c>
      <c r="C42" t="s">
        <v>473</v>
      </c>
      <c r="D42" t="s">
        <v>474</v>
      </c>
      <c r="E42" s="1" t="s">
        <v>12</v>
      </c>
      <c r="F42" s="1">
        <v>2014</v>
      </c>
      <c r="G42" t="s">
        <v>91</v>
      </c>
      <c r="H42" t="s">
        <v>92</v>
      </c>
      <c r="I42" t="s">
        <v>93</v>
      </c>
      <c r="J42" t="s">
        <v>42</v>
      </c>
      <c r="K42" t="s">
        <v>42</v>
      </c>
      <c r="L42" s="2">
        <v>6.8715277777777778E-2</v>
      </c>
      <c r="M42" t="s">
        <v>394</v>
      </c>
    </row>
    <row r="43" spans="1:13" x14ac:dyDescent="0.3">
      <c r="A43" s="4">
        <v>44868</v>
      </c>
      <c r="B43" s="3">
        <v>0.79861111111111116</v>
      </c>
      <c r="C43" t="s">
        <v>500</v>
      </c>
      <c r="D43" t="s">
        <v>501</v>
      </c>
      <c r="E43" s="1" t="s">
        <v>22</v>
      </c>
      <c r="F43" s="1">
        <v>2009</v>
      </c>
      <c r="G43" t="s">
        <v>94</v>
      </c>
      <c r="H43" t="s">
        <v>95</v>
      </c>
      <c r="I43" t="s">
        <v>96</v>
      </c>
      <c r="J43" t="s">
        <v>20</v>
      </c>
      <c r="K43" t="s">
        <v>16</v>
      </c>
      <c r="L43" s="2">
        <v>6.7766203703703703E-2</v>
      </c>
      <c r="M43" t="s">
        <v>400</v>
      </c>
    </row>
    <row r="44" spans="1:13" x14ac:dyDescent="0.3">
      <c r="A44" s="4">
        <v>44868</v>
      </c>
      <c r="B44" s="3">
        <v>0.875</v>
      </c>
      <c r="C44" t="s">
        <v>78</v>
      </c>
      <c r="D44" t="s">
        <v>78</v>
      </c>
      <c r="E44" s="1" t="s">
        <v>22</v>
      </c>
      <c r="F44" s="1">
        <v>2020</v>
      </c>
      <c r="G44" t="s">
        <v>79</v>
      </c>
      <c r="H44" t="s">
        <v>29</v>
      </c>
      <c r="I44" t="s">
        <v>30</v>
      </c>
      <c r="J44" t="s">
        <v>20</v>
      </c>
      <c r="K44" t="s">
        <v>20</v>
      </c>
      <c r="L44" s="2">
        <v>3.5520833333333328E-2</v>
      </c>
      <c r="M44" t="s">
        <v>396</v>
      </c>
    </row>
    <row r="45" spans="1:13" x14ac:dyDescent="0.3">
      <c r="A45" s="4">
        <v>44868</v>
      </c>
      <c r="B45" s="3">
        <v>0.91666666666666663</v>
      </c>
      <c r="C45" t="s">
        <v>97</v>
      </c>
      <c r="D45" t="s">
        <v>97</v>
      </c>
      <c r="E45" s="1" t="s">
        <v>22</v>
      </c>
      <c r="F45" s="1">
        <v>2018</v>
      </c>
      <c r="G45" t="s">
        <v>98</v>
      </c>
      <c r="H45" t="s">
        <v>99</v>
      </c>
      <c r="I45" t="s">
        <v>100</v>
      </c>
      <c r="J45" t="s">
        <v>26</v>
      </c>
      <c r="K45" t="s">
        <v>26</v>
      </c>
      <c r="L45" s="2">
        <v>3.5659722222222225E-2</v>
      </c>
      <c r="M45" t="s">
        <v>391</v>
      </c>
    </row>
    <row r="46" spans="1:13" x14ac:dyDescent="0.3">
      <c r="A46" s="4">
        <v>44868</v>
      </c>
      <c r="B46" s="3">
        <v>0.95833333333333337</v>
      </c>
      <c r="C46" t="s">
        <v>439</v>
      </c>
      <c r="D46" t="s">
        <v>439</v>
      </c>
      <c r="E46" s="1" t="s">
        <v>22</v>
      </c>
      <c r="F46" s="1">
        <v>2003</v>
      </c>
      <c r="G46" t="s">
        <v>101</v>
      </c>
      <c r="H46" t="s">
        <v>102</v>
      </c>
      <c r="I46" t="s">
        <v>103</v>
      </c>
      <c r="J46" t="s">
        <v>34</v>
      </c>
      <c r="K46" t="s">
        <v>34</v>
      </c>
      <c r="L46" s="2">
        <v>6.8333333333333343E-2</v>
      </c>
      <c r="M46" t="s">
        <v>394</v>
      </c>
    </row>
    <row r="47" spans="1:13" x14ac:dyDescent="0.3">
      <c r="A47" s="4">
        <v>44869</v>
      </c>
      <c r="B47" s="3">
        <v>3.8194444444444441E-2</v>
      </c>
      <c r="C47" t="s">
        <v>500</v>
      </c>
      <c r="D47" t="s">
        <v>501</v>
      </c>
      <c r="E47" s="1" t="s">
        <v>22</v>
      </c>
      <c r="F47" s="1">
        <v>2009</v>
      </c>
      <c r="G47" t="s">
        <v>94</v>
      </c>
      <c r="H47" t="s">
        <v>95</v>
      </c>
      <c r="I47" t="s">
        <v>96</v>
      </c>
      <c r="J47" t="s">
        <v>20</v>
      </c>
      <c r="K47" t="s">
        <v>16</v>
      </c>
      <c r="L47" s="2">
        <v>6.7766203703703703E-2</v>
      </c>
      <c r="M47" t="s">
        <v>400</v>
      </c>
    </row>
    <row r="48" spans="1:13" x14ac:dyDescent="0.3">
      <c r="A48" s="4">
        <v>44869</v>
      </c>
      <c r="B48" s="3">
        <v>0.11805555555555557</v>
      </c>
      <c r="C48" t="s">
        <v>104</v>
      </c>
      <c r="D48" t="s">
        <v>104</v>
      </c>
      <c r="E48" s="1" t="s">
        <v>12</v>
      </c>
      <c r="F48" s="1">
        <v>2011</v>
      </c>
      <c r="G48" t="s">
        <v>105</v>
      </c>
      <c r="H48" t="s">
        <v>106</v>
      </c>
      <c r="I48" t="s">
        <v>107</v>
      </c>
      <c r="J48" t="s">
        <v>34</v>
      </c>
      <c r="K48" t="s">
        <v>34</v>
      </c>
      <c r="L48" s="2">
        <v>7.5370370370370365E-2</v>
      </c>
      <c r="M48" t="s">
        <v>396</v>
      </c>
    </row>
    <row r="49" spans="1:13" x14ac:dyDescent="0.3">
      <c r="A49" s="4">
        <v>44869</v>
      </c>
      <c r="B49" s="3">
        <v>0.20486111111111113</v>
      </c>
      <c r="C49" t="s">
        <v>97</v>
      </c>
      <c r="D49" t="s">
        <v>97</v>
      </c>
      <c r="E49" s="1" t="s">
        <v>22</v>
      </c>
      <c r="F49" s="1">
        <v>2018</v>
      </c>
      <c r="G49" t="s">
        <v>98</v>
      </c>
      <c r="H49" t="s">
        <v>99</v>
      </c>
      <c r="I49" t="s">
        <v>100</v>
      </c>
      <c r="J49" t="s">
        <v>26</v>
      </c>
      <c r="K49" t="s">
        <v>26</v>
      </c>
      <c r="L49" s="2">
        <v>3.5659722222222225E-2</v>
      </c>
      <c r="M49" t="s">
        <v>391</v>
      </c>
    </row>
    <row r="50" spans="1:13" x14ac:dyDescent="0.3">
      <c r="A50" s="4">
        <v>44869</v>
      </c>
      <c r="B50" s="3">
        <v>0.25</v>
      </c>
      <c r="C50" t="s">
        <v>439</v>
      </c>
      <c r="D50" t="s">
        <v>439</v>
      </c>
      <c r="E50" s="1" t="s">
        <v>22</v>
      </c>
      <c r="F50" s="1">
        <v>2003</v>
      </c>
      <c r="G50" t="s">
        <v>101</v>
      </c>
      <c r="H50" t="s">
        <v>102</v>
      </c>
      <c r="I50" t="s">
        <v>103</v>
      </c>
      <c r="J50" t="s">
        <v>34</v>
      </c>
      <c r="K50" t="s">
        <v>34</v>
      </c>
      <c r="L50" s="2">
        <v>6.8333333333333343E-2</v>
      </c>
      <c r="M50" t="s">
        <v>394</v>
      </c>
    </row>
    <row r="51" spans="1:13" x14ac:dyDescent="0.3">
      <c r="A51" s="4">
        <v>44869</v>
      </c>
      <c r="B51" s="3">
        <v>0.3298611111111111</v>
      </c>
      <c r="C51" t="s">
        <v>108</v>
      </c>
      <c r="D51" t="s">
        <v>108</v>
      </c>
      <c r="E51" s="1" t="s">
        <v>12</v>
      </c>
      <c r="F51" s="1">
        <v>2011</v>
      </c>
      <c r="G51" t="s">
        <v>109</v>
      </c>
      <c r="H51" t="s">
        <v>106</v>
      </c>
      <c r="I51" t="s">
        <v>107</v>
      </c>
      <c r="J51" t="s">
        <v>34</v>
      </c>
      <c r="K51" t="s">
        <v>34</v>
      </c>
      <c r="L51" s="2">
        <v>7.7870370370370368E-2</v>
      </c>
      <c r="M51" t="s">
        <v>396</v>
      </c>
    </row>
    <row r="52" spans="1:13" x14ac:dyDescent="0.3">
      <c r="A52" s="4">
        <v>44869</v>
      </c>
      <c r="B52" s="3">
        <v>0.4201388888888889</v>
      </c>
      <c r="C52" t="s">
        <v>516</v>
      </c>
      <c r="D52" t="s">
        <v>87</v>
      </c>
      <c r="E52" s="1" t="s">
        <v>22</v>
      </c>
      <c r="F52" s="1">
        <v>2018</v>
      </c>
      <c r="G52" t="s">
        <v>88</v>
      </c>
      <c r="H52" t="s">
        <v>89</v>
      </c>
      <c r="I52" t="s">
        <v>90</v>
      </c>
      <c r="J52" t="s">
        <v>20</v>
      </c>
      <c r="K52" t="s">
        <v>20</v>
      </c>
      <c r="L52" s="2">
        <v>6.1087962962962962E-2</v>
      </c>
      <c r="M52" t="s">
        <v>396</v>
      </c>
    </row>
    <row r="53" spans="1:13" x14ac:dyDescent="0.3">
      <c r="A53" s="4">
        <v>44869</v>
      </c>
      <c r="B53" s="3">
        <v>0.49305555555555558</v>
      </c>
      <c r="C53" t="s">
        <v>473</v>
      </c>
      <c r="D53" t="s">
        <v>474</v>
      </c>
      <c r="E53" s="1" t="s">
        <v>12</v>
      </c>
      <c r="F53" s="1">
        <v>2014</v>
      </c>
      <c r="G53" t="s">
        <v>91</v>
      </c>
      <c r="H53" t="s">
        <v>92</v>
      </c>
      <c r="I53" t="s">
        <v>93</v>
      </c>
      <c r="J53" t="s">
        <v>42</v>
      </c>
      <c r="K53" t="s">
        <v>42</v>
      </c>
      <c r="L53" s="2">
        <v>6.8715277777777778E-2</v>
      </c>
      <c r="M53" t="s">
        <v>394</v>
      </c>
    </row>
    <row r="54" spans="1:13" x14ac:dyDescent="0.3">
      <c r="A54" s="4">
        <v>44869</v>
      </c>
      <c r="B54" s="3">
        <v>0.57291666666666663</v>
      </c>
      <c r="C54" t="s">
        <v>500</v>
      </c>
      <c r="D54" t="s">
        <v>501</v>
      </c>
      <c r="E54" s="1" t="s">
        <v>22</v>
      </c>
      <c r="F54" s="1">
        <v>2009</v>
      </c>
      <c r="G54" t="s">
        <v>94</v>
      </c>
      <c r="H54" t="s">
        <v>95</v>
      </c>
      <c r="I54" t="s">
        <v>96</v>
      </c>
      <c r="J54" t="s">
        <v>20</v>
      </c>
      <c r="K54" t="s">
        <v>16</v>
      </c>
      <c r="L54" s="2">
        <v>6.7766203703703703E-2</v>
      </c>
      <c r="M54" t="s">
        <v>400</v>
      </c>
    </row>
    <row r="55" spans="1:13" x14ac:dyDescent="0.3">
      <c r="A55" s="4">
        <v>44869</v>
      </c>
      <c r="B55" s="3">
        <v>0.64930555555555558</v>
      </c>
      <c r="C55" t="s">
        <v>110</v>
      </c>
      <c r="D55" t="s">
        <v>110</v>
      </c>
      <c r="E55" s="1" t="s">
        <v>22</v>
      </c>
      <c r="F55" s="1">
        <v>2009</v>
      </c>
      <c r="G55" t="s">
        <v>111</v>
      </c>
      <c r="H55" t="s">
        <v>112</v>
      </c>
      <c r="I55" t="s">
        <v>113</v>
      </c>
      <c r="J55" t="s">
        <v>42</v>
      </c>
      <c r="K55" t="s">
        <v>42</v>
      </c>
      <c r="L55" s="2">
        <v>7.8171296296296308E-2</v>
      </c>
      <c r="M55" t="s">
        <v>395</v>
      </c>
    </row>
    <row r="56" spans="1:13" x14ac:dyDescent="0.3">
      <c r="A56" s="4">
        <v>44869</v>
      </c>
      <c r="B56" s="3">
        <v>0.73958333333333337</v>
      </c>
      <c r="C56" t="s">
        <v>104</v>
      </c>
      <c r="D56" t="s">
        <v>104</v>
      </c>
      <c r="E56" s="1" t="s">
        <v>12</v>
      </c>
      <c r="F56" s="1">
        <v>2011</v>
      </c>
      <c r="G56" t="s">
        <v>105</v>
      </c>
      <c r="H56" t="s">
        <v>106</v>
      </c>
      <c r="I56" t="s">
        <v>107</v>
      </c>
      <c r="J56" t="s">
        <v>34</v>
      </c>
      <c r="K56" t="s">
        <v>34</v>
      </c>
      <c r="L56" s="2">
        <v>7.5370370370370365E-2</v>
      </c>
      <c r="M56" t="s">
        <v>396</v>
      </c>
    </row>
    <row r="57" spans="1:13" x14ac:dyDescent="0.3">
      <c r="A57" s="4">
        <v>44869</v>
      </c>
      <c r="B57" s="3">
        <v>0.82638888888888884</v>
      </c>
      <c r="C57" t="s">
        <v>108</v>
      </c>
      <c r="D57" t="s">
        <v>108</v>
      </c>
      <c r="E57" s="1" t="s">
        <v>12</v>
      </c>
      <c r="F57" s="1">
        <v>2011</v>
      </c>
      <c r="G57" t="s">
        <v>109</v>
      </c>
      <c r="H57" t="s">
        <v>106</v>
      </c>
      <c r="I57" t="s">
        <v>107</v>
      </c>
      <c r="J57" t="s">
        <v>34</v>
      </c>
      <c r="K57" t="s">
        <v>34</v>
      </c>
      <c r="L57" s="2">
        <v>7.7870370370370368E-2</v>
      </c>
      <c r="M57" t="s">
        <v>396</v>
      </c>
    </row>
    <row r="58" spans="1:13" x14ac:dyDescent="0.3">
      <c r="A58" s="4">
        <v>44869</v>
      </c>
      <c r="B58" s="3">
        <v>0.91666666666666663</v>
      </c>
      <c r="C58" t="s">
        <v>481</v>
      </c>
      <c r="D58" t="s">
        <v>482</v>
      </c>
      <c r="E58" s="1" t="s">
        <v>22</v>
      </c>
      <c r="F58" s="1">
        <v>1985</v>
      </c>
      <c r="G58" t="s">
        <v>114</v>
      </c>
      <c r="H58" t="s">
        <v>386</v>
      </c>
      <c r="I58" t="s">
        <v>115</v>
      </c>
      <c r="J58" t="s">
        <v>116</v>
      </c>
      <c r="K58" t="s">
        <v>116</v>
      </c>
      <c r="L58" s="2">
        <v>8.6817129629629633E-2</v>
      </c>
      <c r="M58" t="s">
        <v>400</v>
      </c>
    </row>
    <row r="59" spans="1:13" x14ac:dyDescent="0.3">
      <c r="A59" s="4">
        <v>44870</v>
      </c>
      <c r="B59" s="3">
        <v>1.3888888888888888E-2</v>
      </c>
      <c r="C59" t="s">
        <v>491</v>
      </c>
      <c r="D59" t="s">
        <v>117</v>
      </c>
      <c r="E59" s="1" t="s">
        <v>12</v>
      </c>
      <c r="F59" s="1">
        <v>2008</v>
      </c>
      <c r="G59" t="s">
        <v>118</v>
      </c>
      <c r="H59" t="s">
        <v>119</v>
      </c>
      <c r="I59" t="s">
        <v>120</v>
      </c>
      <c r="J59" t="s">
        <v>20</v>
      </c>
      <c r="K59" t="s">
        <v>20</v>
      </c>
      <c r="L59" s="2">
        <v>0.10076388888888889</v>
      </c>
      <c r="M59" t="s">
        <v>395</v>
      </c>
    </row>
    <row r="60" spans="1:13" x14ac:dyDescent="0.3">
      <c r="A60" s="4">
        <v>44870</v>
      </c>
      <c r="B60" s="3">
        <v>0.12847222222222224</v>
      </c>
      <c r="C60" t="s">
        <v>108</v>
      </c>
      <c r="D60" t="s">
        <v>108</v>
      </c>
      <c r="E60" s="1" t="s">
        <v>12</v>
      </c>
      <c r="F60" s="1">
        <v>2011</v>
      </c>
      <c r="G60" t="s">
        <v>109</v>
      </c>
      <c r="H60" t="s">
        <v>106</v>
      </c>
      <c r="I60" t="s">
        <v>107</v>
      </c>
      <c r="J60" t="s">
        <v>34</v>
      </c>
      <c r="K60" t="s">
        <v>34</v>
      </c>
      <c r="L60" s="2">
        <v>7.7870370370370368E-2</v>
      </c>
      <c r="M60" t="s">
        <v>396</v>
      </c>
    </row>
    <row r="61" spans="1:13" x14ac:dyDescent="0.3">
      <c r="A61" s="4">
        <v>44870</v>
      </c>
      <c r="B61" s="3">
        <v>0.21875</v>
      </c>
      <c r="C61" t="s">
        <v>110</v>
      </c>
      <c r="D61" t="s">
        <v>110</v>
      </c>
      <c r="E61" s="1" t="s">
        <v>22</v>
      </c>
      <c r="F61" s="1">
        <v>2009</v>
      </c>
      <c r="G61" t="s">
        <v>111</v>
      </c>
      <c r="H61" t="s">
        <v>112</v>
      </c>
      <c r="I61" t="s">
        <v>113</v>
      </c>
      <c r="J61" t="s">
        <v>42</v>
      </c>
      <c r="K61" t="s">
        <v>42</v>
      </c>
      <c r="L61" s="2">
        <v>7.8171296296296308E-2</v>
      </c>
      <c r="M61" t="s">
        <v>395</v>
      </c>
    </row>
    <row r="62" spans="1:13" x14ac:dyDescent="0.3">
      <c r="A62" s="4">
        <v>44870</v>
      </c>
      <c r="B62" s="3">
        <v>0.30902777777777779</v>
      </c>
      <c r="C62" t="s">
        <v>121</v>
      </c>
      <c r="D62" t="s">
        <v>121</v>
      </c>
      <c r="E62" s="1" t="s">
        <v>12</v>
      </c>
      <c r="F62" s="1">
        <v>2019</v>
      </c>
      <c r="G62" t="s">
        <v>122</v>
      </c>
      <c r="H62" t="s">
        <v>123</v>
      </c>
      <c r="I62" t="s">
        <v>124</v>
      </c>
      <c r="J62" t="s">
        <v>38</v>
      </c>
      <c r="K62" t="s">
        <v>38</v>
      </c>
      <c r="L62" s="2">
        <v>1.6030092592592592E-2</v>
      </c>
      <c r="M62" t="s">
        <v>394</v>
      </c>
    </row>
    <row r="63" spans="1:13" x14ac:dyDescent="0.3">
      <c r="A63" s="4">
        <v>44870</v>
      </c>
      <c r="B63" s="3">
        <v>0.3298611111111111</v>
      </c>
      <c r="C63" t="s">
        <v>530</v>
      </c>
      <c r="D63" t="s">
        <v>531</v>
      </c>
      <c r="E63" s="1" t="s">
        <v>12</v>
      </c>
      <c r="F63" s="1">
        <v>2019</v>
      </c>
      <c r="G63" t="s">
        <v>13</v>
      </c>
      <c r="H63" t="s">
        <v>14</v>
      </c>
      <c r="I63" t="s">
        <v>15</v>
      </c>
      <c r="J63" t="s">
        <v>16</v>
      </c>
      <c r="K63" t="s">
        <v>16</v>
      </c>
      <c r="L63" s="2">
        <v>7.1030092592592589E-2</v>
      </c>
      <c r="M63" t="s">
        <v>396</v>
      </c>
    </row>
    <row r="64" spans="1:13" x14ac:dyDescent="0.3">
      <c r="A64" s="4">
        <v>44870</v>
      </c>
      <c r="B64" s="3">
        <v>0.40972222222222227</v>
      </c>
      <c r="C64" t="s">
        <v>110</v>
      </c>
      <c r="D64" t="s">
        <v>110</v>
      </c>
      <c r="E64" s="1" t="s">
        <v>22</v>
      </c>
      <c r="F64" s="1">
        <v>2009</v>
      </c>
      <c r="G64" t="s">
        <v>111</v>
      </c>
      <c r="H64" t="s">
        <v>112</v>
      </c>
      <c r="I64" t="s">
        <v>113</v>
      </c>
      <c r="J64" t="s">
        <v>42</v>
      </c>
      <c r="K64" t="s">
        <v>42</v>
      </c>
      <c r="L64" s="2">
        <v>7.8171296296296308E-2</v>
      </c>
      <c r="M64" t="s">
        <v>395</v>
      </c>
    </row>
    <row r="65" spans="1:13" x14ac:dyDescent="0.3">
      <c r="A65" s="4">
        <v>44870</v>
      </c>
      <c r="B65" s="3">
        <v>0.5</v>
      </c>
      <c r="C65" t="s">
        <v>27</v>
      </c>
      <c r="D65" t="s">
        <v>27</v>
      </c>
      <c r="E65" s="1" t="s">
        <v>22</v>
      </c>
      <c r="F65" s="1">
        <v>2020</v>
      </c>
      <c r="G65" t="s">
        <v>28</v>
      </c>
      <c r="H65" t="s">
        <v>29</v>
      </c>
      <c r="I65" t="s">
        <v>30</v>
      </c>
      <c r="J65" t="s">
        <v>20</v>
      </c>
      <c r="K65" t="s">
        <v>20</v>
      </c>
      <c r="L65" s="2">
        <v>3.7256944444444447E-2</v>
      </c>
      <c r="M65" t="s">
        <v>396</v>
      </c>
    </row>
    <row r="66" spans="1:13" x14ac:dyDescent="0.3">
      <c r="A66" s="4">
        <v>44870</v>
      </c>
      <c r="B66" s="3">
        <v>0.54513888888888895</v>
      </c>
      <c r="C66" t="s">
        <v>57</v>
      </c>
      <c r="D66" t="s">
        <v>57</v>
      </c>
      <c r="E66" s="1" t="s">
        <v>22</v>
      </c>
      <c r="F66" s="1">
        <v>2020</v>
      </c>
      <c r="G66" t="s">
        <v>58</v>
      </c>
      <c r="H66" t="s">
        <v>29</v>
      </c>
      <c r="I66" t="s">
        <v>30</v>
      </c>
      <c r="J66" t="s">
        <v>20</v>
      </c>
      <c r="K66" t="s">
        <v>20</v>
      </c>
      <c r="L66" s="2">
        <v>3.681712962962963E-2</v>
      </c>
      <c r="M66" t="s">
        <v>396</v>
      </c>
    </row>
    <row r="67" spans="1:13" x14ac:dyDescent="0.3">
      <c r="A67" s="4">
        <v>44870</v>
      </c>
      <c r="B67" s="3">
        <v>0.59027777777777779</v>
      </c>
      <c r="C67" t="s">
        <v>78</v>
      </c>
      <c r="D67" t="s">
        <v>78</v>
      </c>
      <c r="E67" s="1" t="s">
        <v>22</v>
      </c>
      <c r="F67" s="1">
        <v>2020</v>
      </c>
      <c r="G67" t="s">
        <v>79</v>
      </c>
      <c r="H67" t="s">
        <v>29</v>
      </c>
      <c r="I67" t="s">
        <v>30</v>
      </c>
      <c r="J67" t="s">
        <v>20</v>
      </c>
      <c r="K67" t="s">
        <v>20</v>
      </c>
      <c r="L67" s="2">
        <v>3.5520833333333328E-2</v>
      </c>
      <c r="M67" t="s">
        <v>396</v>
      </c>
    </row>
    <row r="68" spans="1:13" x14ac:dyDescent="0.3">
      <c r="A68" s="4">
        <v>44870</v>
      </c>
      <c r="B68" s="3">
        <v>0.63194444444444442</v>
      </c>
      <c r="C68" t="s">
        <v>504</v>
      </c>
      <c r="D68" t="s">
        <v>505</v>
      </c>
      <c r="E68" s="1" t="s">
        <v>12</v>
      </c>
      <c r="F68" s="1">
        <v>2021</v>
      </c>
      <c r="G68" t="s">
        <v>125</v>
      </c>
      <c r="H68" t="s">
        <v>126</v>
      </c>
      <c r="I68" t="s">
        <v>127</v>
      </c>
      <c r="J68" t="s">
        <v>86</v>
      </c>
      <c r="K68" t="s">
        <v>86</v>
      </c>
      <c r="L68" s="2">
        <v>1.292824074074074E-2</v>
      </c>
      <c r="M68" t="s">
        <v>394</v>
      </c>
    </row>
    <row r="69" spans="1:13" x14ac:dyDescent="0.3">
      <c r="A69" s="4">
        <v>44870</v>
      </c>
      <c r="B69" s="3">
        <v>0.64930555555555558</v>
      </c>
      <c r="C69" t="s">
        <v>491</v>
      </c>
      <c r="D69" t="s">
        <v>117</v>
      </c>
      <c r="E69" s="1" t="s">
        <v>12</v>
      </c>
      <c r="F69" s="1">
        <v>2008</v>
      </c>
      <c r="G69" t="s">
        <v>118</v>
      </c>
      <c r="H69" t="s">
        <v>119</v>
      </c>
      <c r="I69" t="s">
        <v>120</v>
      </c>
      <c r="J69" t="s">
        <v>20</v>
      </c>
      <c r="K69" t="s">
        <v>20</v>
      </c>
      <c r="L69" s="2">
        <v>0.10076388888888889</v>
      </c>
      <c r="M69" t="s">
        <v>395</v>
      </c>
    </row>
    <row r="70" spans="1:13" x14ac:dyDescent="0.3">
      <c r="A70" s="4">
        <v>44870</v>
      </c>
      <c r="B70" s="3">
        <v>0.76388888888888884</v>
      </c>
      <c r="C70" t="s">
        <v>405</v>
      </c>
      <c r="D70" t="s">
        <v>128</v>
      </c>
      <c r="E70" s="1" t="s">
        <v>12</v>
      </c>
      <c r="F70" s="1">
        <v>2020</v>
      </c>
      <c r="G70" t="s">
        <v>129</v>
      </c>
      <c r="H70" t="s">
        <v>387</v>
      </c>
      <c r="I70" t="s">
        <v>130</v>
      </c>
      <c r="J70" t="s">
        <v>86</v>
      </c>
      <c r="K70" t="s">
        <v>86</v>
      </c>
      <c r="L70" s="2">
        <v>1.0300925925925927E-2</v>
      </c>
      <c r="M70" t="s">
        <v>396</v>
      </c>
    </row>
    <row r="71" spans="1:13" x14ac:dyDescent="0.3">
      <c r="A71" s="4">
        <v>44870</v>
      </c>
      <c r="B71" s="3">
        <v>0.77777777777777779</v>
      </c>
      <c r="C71" t="s">
        <v>481</v>
      </c>
      <c r="D71" t="s">
        <v>482</v>
      </c>
      <c r="E71" s="1" t="s">
        <v>22</v>
      </c>
      <c r="F71" s="1">
        <v>1985</v>
      </c>
      <c r="G71" t="s">
        <v>114</v>
      </c>
      <c r="H71" t="s">
        <v>386</v>
      </c>
      <c r="I71" t="s">
        <v>115</v>
      </c>
      <c r="J71" t="s">
        <v>116</v>
      </c>
      <c r="K71" t="s">
        <v>116</v>
      </c>
      <c r="L71" s="2">
        <v>8.6817129629629633E-2</v>
      </c>
      <c r="M71" t="s">
        <v>400</v>
      </c>
    </row>
    <row r="72" spans="1:13" x14ac:dyDescent="0.3">
      <c r="A72" s="4">
        <v>44870</v>
      </c>
      <c r="B72" s="3">
        <v>0.875</v>
      </c>
      <c r="C72" t="s">
        <v>477</v>
      </c>
      <c r="D72" t="s">
        <v>478</v>
      </c>
      <c r="E72" s="1" t="s">
        <v>22</v>
      </c>
      <c r="F72" s="1">
        <v>2021</v>
      </c>
      <c r="G72" t="s">
        <v>77</v>
      </c>
      <c r="H72" t="s">
        <v>50</v>
      </c>
      <c r="I72" t="s">
        <v>51</v>
      </c>
      <c r="J72" t="s">
        <v>20</v>
      </c>
      <c r="K72" t="s">
        <v>52</v>
      </c>
      <c r="L72" s="2">
        <v>3.2094907407407412E-2</v>
      </c>
      <c r="M72" t="s">
        <v>400</v>
      </c>
    </row>
    <row r="73" spans="1:13" x14ac:dyDescent="0.3">
      <c r="A73" s="4">
        <v>44870</v>
      </c>
      <c r="B73" s="3">
        <v>0.91666666666666663</v>
      </c>
      <c r="C73" t="s">
        <v>435</v>
      </c>
      <c r="D73" t="s">
        <v>436</v>
      </c>
      <c r="E73" s="1" t="s">
        <v>53</v>
      </c>
      <c r="F73" s="1">
        <v>2010</v>
      </c>
      <c r="G73" t="s">
        <v>131</v>
      </c>
      <c r="H73" t="s">
        <v>132</v>
      </c>
      <c r="I73" t="s">
        <v>133</v>
      </c>
      <c r="J73" t="s">
        <v>20</v>
      </c>
      <c r="K73" t="s">
        <v>42</v>
      </c>
      <c r="L73" s="2">
        <v>8.184027777777779E-2</v>
      </c>
      <c r="M73" t="s">
        <v>393</v>
      </c>
    </row>
    <row r="74" spans="1:13" x14ac:dyDescent="0.3">
      <c r="A74" s="4">
        <v>44871</v>
      </c>
      <c r="B74" s="3">
        <v>1.0416666666666666E-2</v>
      </c>
      <c r="C74" t="s">
        <v>134</v>
      </c>
      <c r="D74" t="s">
        <v>134</v>
      </c>
      <c r="E74" s="1" t="s">
        <v>22</v>
      </c>
      <c r="F74" s="1">
        <v>2021</v>
      </c>
      <c r="G74" t="s">
        <v>135</v>
      </c>
      <c r="H74" t="s">
        <v>136</v>
      </c>
      <c r="I74" t="s">
        <v>137</v>
      </c>
      <c r="J74" t="s">
        <v>20</v>
      </c>
      <c r="K74" t="s">
        <v>20</v>
      </c>
      <c r="L74" s="2">
        <v>5.3460648148148153E-2</v>
      </c>
      <c r="M74" t="s">
        <v>396</v>
      </c>
    </row>
    <row r="75" spans="1:13" x14ac:dyDescent="0.3">
      <c r="A75" s="4">
        <v>44871</v>
      </c>
      <c r="B75" s="3">
        <v>7.2916666666666671E-2</v>
      </c>
      <c r="C75" t="s">
        <v>138</v>
      </c>
      <c r="D75" t="s">
        <v>138</v>
      </c>
      <c r="E75" s="1" t="s">
        <v>12</v>
      </c>
      <c r="F75" s="1">
        <v>2011</v>
      </c>
      <c r="G75" t="s">
        <v>139</v>
      </c>
      <c r="H75" t="s">
        <v>106</v>
      </c>
      <c r="I75" t="s">
        <v>107</v>
      </c>
      <c r="J75" t="s">
        <v>34</v>
      </c>
      <c r="K75" t="s">
        <v>34</v>
      </c>
      <c r="L75" s="2">
        <v>6.8900462962962969E-2</v>
      </c>
      <c r="M75" t="s">
        <v>396</v>
      </c>
    </row>
    <row r="76" spans="1:13" x14ac:dyDescent="0.3">
      <c r="A76" s="4">
        <v>44871</v>
      </c>
      <c r="B76" s="3">
        <v>0.15277777777777776</v>
      </c>
      <c r="C76" t="s">
        <v>530</v>
      </c>
      <c r="D76" t="s">
        <v>531</v>
      </c>
      <c r="E76" s="1" t="s">
        <v>12</v>
      </c>
      <c r="F76" s="1">
        <v>2019</v>
      </c>
      <c r="G76" t="s">
        <v>13</v>
      </c>
      <c r="H76" t="s">
        <v>14</v>
      </c>
      <c r="I76" t="s">
        <v>15</v>
      </c>
      <c r="J76" t="s">
        <v>16</v>
      </c>
      <c r="K76" t="s">
        <v>16</v>
      </c>
      <c r="L76" s="2">
        <v>7.1030092592592589E-2</v>
      </c>
      <c r="M76" t="s">
        <v>396</v>
      </c>
    </row>
    <row r="77" spans="1:13" x14ac:dyDescent="0.3">
      <c r="A77" s="4">
        <v>44871</v>
      </c>
      <c r="B77" s="3">
        <v>0.23611111111111113</v>
      </c>
      <c r="C77" t="s">
        <v>523</v>
      </c>
      <c r="D77" t="s">
        <v>524</v>
      </c>
      <c r="E77" s="1" t="s">
        <v>22</v>
      </c>
      <c r="F77" s="1">
        <v>2018</v>
      </c>
      <c r="G77" t="s">
        <v>140</v>
      </c>
      <c r="H77" t="s">
        <v>141</v>
      </c>
      <c r="I77" t="s">
        <v>142</v>
      </c>
      <c r="J77" t="s">
        <v>20</v>
      </c>
      <c r="K77" t="s">
        <v>143</v>
      </c>
      <c r="L77" s="2">
        <v>0.10812500000000001</v>
      </c>
      <c r="M77" t="s">
        <v>396</v>
      </c>
    </row>
    <row r="78" spans="1:13" x14ac:dyDescent="0.3">
      <c r="A78" s="4">
        <v>44871</v>
      </c>
      <c r="B78" s="3">
        <v>0.3576388888888889</v>
      </c>
      <c r="C78" t="s">
        <v>513</v>
      </c>
      <c r="D78" t="s">
        <v>514</v>
      </c>
      <c r="E78" s="1" t="s">
        <v>12</v>
      </c>
      <c r="F78" s="1">
        <v>2011</v>
      </c>
      <c r="G78" t="s">
        <v>65</v>
      </c>
      <c r="H78" t="s">
        <v>66</v>
      </c>
      <c r="I78" t="s">
        <v>67</v>
      </c>
      <c r="J78" t="s">
        <v>68</v>
      </c>
      <c r="K78" t="s">
        <v>38</v>
      </c>
      <c r="L78" s="2">
        <v>6.7245370370370372E-2</v>
      </c>
      <c r="M78" t="s">
        <v>396</v>
      </c>
    </row>
    <row r="79" spans="1:13" x14ac:dyDescent="0.3">
      <c r="A79" s="4">
        <v>44871</v>
      </c>
      <c r="B79" s="3">
        <v>0.4375</v>
      </c>
      <c r="C79" t="s">
        <v>134</v>
      </c>
      <c r="D79" t="s">
        <v>134</v>
      </c>
      <c r="E79" s="1" t="s">
        <v>22</v>
      </c>
      <c r="F79" s="1">
        <v>2021</v>
      </c>
      <c r="G79" t="s">
        <v>135</v>
      </c>
      <c r="H79" t="s">
        <v>136</v>
      </c>
      <c r="I79" t="s">
        <v>137</v>
      </c>
      <c r="J79" t="s">
        <v>20</v>
      </c>
      <c r="K79" t="s">
        <v>20</v>
      </c>
      <c r="L79" s="2">
        <v>5.3460648148148153E-2</v>
      </c>
      <c r="M79" t="s">
        <v>396</v>
      </c>
    </row>
    <row r="80" spans="1:13" x14ac:dyDescent="0.3">
      <c r="A80" s="4">
        <v>44871</v>
      </c>
      <c r="B80" s="3">
        <v>0.5</v>
      </c>
      <c r="C80" t="s">
        <v>144</v>
      </c>
      <c r="D80" t="s">
        <v>144</v>
      </c>
      <c r="E80" s="1" t="s">
        <v>22</v>
      </c>
      <c r="F80" s="1">
        <v>2018</v>
      </c>
      <c r="G80" t="s">
        <v>145</v>
      </c>
      <c r="H80" t="s">
        <v>146</v>
      </c>
      <c r="I80" t="s">
        <v>147</v>
      </c>
      <c r="J80" t="s">
        <v>20</v>
      </c>
      <c r="K80" t="s">
        <v>20</v>
      </c>
      <c r="L80" s="2">
        <v>3.0914351851851849E-2</v>
      </c>
      <c r="M80" t="s">
        <v>395</v>
      </c>
    </row>
    <row r="81" spans="1:13" x14ac:dyDescent="0.3">
      <c r="A81" s="4">
        <v>44871</v>
      </c>
      <c r="B81" s="3">
        <v>0.53819444444444442</v>
      </c>
      <c r="C81" t="s">
        <v>148</v>
      </c>
      <c r="D81" t="s">
        <v>148</v>
      </c>
      <c r="E81" s="1" t="s">
        <v>22</v>
      </c>
      <c r="F81" s="1">
        <v>2018</v>
      </c>
      <c r="G81" t="s">
        <v>149</v>
      </c>
      <c r="H81" t="s">
        <v>146</v>
      </c>
      <c r="I81" t="s">
        <v>147</v>
      </c>
      <c r="J81" t="s">
        <v>20</v>
      </c>
      <c r="K81" t="s">
        <v>20</v>
      </c>
      <c r="L81" s="2">
        <v>3.0173611111111113E-2</v>
      </c>
      <c r="M81" t="s">
        <v>395</v>
      </c>
    </row>
    <row r="82" spans="1:13" x14ac:dyDescent="0.3">
      <c r="A82" s="4">
        <v>44871</v>
      </c>
      <c r="B82" s="3">
        <v>0.57638888888888895</v>
      </c>
      <c r="C82" t="s">
        <v>150</v>
      </c>
      <c r="D82" t="s">
        <v>150</v>
      </c>
      <c r="E82" s="1" t="s">
        <v>22</v>
      </c>
      <c r="F82" s="1">
        <v>2018</v>
      </c>
      <c r="G82" t="s">
        <v>151</v>
      </c>
      <c r="H82" t="s">
        <v>146</v>
      </c>
      <c r="I82" t="s">
        <v>147</v>
      </c>
      <c r="J82" t="s">
        <v>20</v>
      </c>
      <c r="K82" t="s">
        <v>20</v>
      </c>
      <c r="L82" s="2">
        <v>2.9872685185185183E-2</v>
      </c>
      <c r="M82" t="s">
        <v>395</v>
      </c>
    </row>
    <row r="83" spans="1:13" x14ac:dyDescent="0.3">
      <c r="A83" s="4">
        <v>44871</v>
      </c>
      <c r="B83" s="3">
        <v>0.61458333333333337</v>
      </c>
      <c r="C83" t="s">
        <v>152</v>
      </c>
      <c r="D83" t="s">
        <v>152</v>
      </c>
      <c r="E83" s="1" t="s">
        <v>22</v>
      </c>
      <c r="F83" s="1">
        <v>2018</v>
      </c>
      <c r="G83" t="s">
        <v>153</v>
      </c>
      <c r="H83" t="s">
        <v>146</v>
      </c>
      <c r="I83" t="s">
        <v>147</v>
      </c>
      <c r="J83" t="s">
        <v>20</v>
      </c>
      <c r="K83" t="s">
        <v>20</v>
      </c>
      <c r="L83" s="2">
        <v>3.3402777777777774E-2</v>
      </c>
      <c r="M83" t="s">
        <v>395</v>
      </c>
    </row>
    <row r="84" spans="1:13" x14ac:dyDescent="0.3">
      <c r="A84" s="4">
        <v>44871</v>
      </c>
      <c r="B84" s="3">
        <v>0.65625</v>
      </c>
      <c r="C84" t="s">
        <v>540</v>
      </c>
      <c r="D84" t="s">
        <v>541</v>
      </c>
      <c r="E84" s="1" t="s">
        <v>12</v>
      </c>
      <c r="F84" s="1">
        <v>2014</v>
      </c>
      <c r="G84" t="s">
        <v>154</v>
      </c>
      <c r="H84" t="s">
        <v>155</v>
      </c>
      <c r="I84" t="s">
        <v>156</v>
      </c>
      <c r="J84" t="s">
        <v>86</v>
      </c>
      <c r="K84" t="s">
        <v>86</v>
      </c>
      <c r="L84" s="2">
        <v>1.0381944444444444E-2</v>
      </c>
      <c r="M84" t="s">
        <v>400</v>
      </c>
    </row>
    <row r="85" spans="1:13" x14ac:dyDescent="0.3">
      <c r="A85" s="4">
        <v>44871</v>
      </c>
      <c r="B85" s="3">
        <v>0.67013888888888884</v>
      </c>
      <c r="C85" t="s">
        <v>442</v>
      </c>
      <c r="D85" t="s">
        <v>443</v>
      </c>
      <c r="E85" s="1" t="s">
        <v>12</v>
      </c>
      <c r="F85" s="1">
        <v>2012</v>
      </c>
      <c r="G85" t="s">
        <v>157</v>
      </c>
      <c r="H85" t="s">
        <v>158</v>
      </c>
      <c r="I85" t="s">
        <v>159</v>
      </c>
      <c r="J85" t="s">
        <v>20</v>
      </c>
      <c r="K85" t="s">
        <v>20</v>
      </c>
      <c r="L85" s="2">
        <v>8.9120370370370364E-2</v>
      </c>
      <c r="M85" t="s">
        <v>400</v>
      </c>
    </row>
    <row r="86" spans="1:13" x14ac:dyDescent="0.3">
      <c r="A86" s="4">
        <v>44871</v>
      </c>
      <c r="B86" s="3">
        <v>0.77083333333333337</v>
      </c>
      <c r="C86" t="s">
        <v>512</v>
      </c>
      <c r="D86" t="s">
        <v>160</v>
      </c>
      <c r="E86" s="1" t="s">
        <v>12</v>
      </c>
      <c r="F86" s="1">
        <v>2019</v>
      </c>
      <c r="G86" t="s">
        <v>161</v>
      </c>
      <c r="H86" t="s">
        <v>162</v>
      </c>
      <c r="I86" t="s">
        <v>163</v>
      </c>
      <c r="J86" t="s">
        <v>86</v>
      </c>
      <c r="K86" t="s">
        <v>86</v>
      </c>
      <c r="L86" s="2">
        <v>8.9699074074074073E-3</v>
      </c>
      <c r="M86" t="s">
        <v>394</v>
      </c>
    </row>
    <row r="87" spans="1:13" x14ac:dyDescent="0.3">
      <c r="A87" s="4">
        <v>44871</v>
      </c>
      <c r="B87" s="3">
        <v>0.78472222222222221</v>
      </c>
      <c r="C87" t="s">
        <v>461</v>
      </c>
      <c r="D87" t="s">
        <v>462</v>
      </c>
      <c r="E87" s="1" t="s">
        <v>12</v>
      </c>
      <c r="F87" s="1">
        <v>2020</v>
      </c>
      <c r="G87" t="s">
        <v>46</v>
      </c>
      <c r="H87" t="s">
        <v>47</v>
      </c>
      <c r="I87" t="s">
        <v>48</v>
      </c>
      <c r="J87" t="s">
        <v>20</v>
      </c>
      <c r="K87" t="s">
        <v>20</v>
      </c>
      <c r="L87" s="2">
        <v>4.2662037037037033E-2</v>
      </c>
      <c r="M87" t="s">
        <v>396</v>
      </c>
    </row>
    <row r="88" spans="1:13" x14ac:dyDescent="0.3">
      <c r="A88" s="4">
        <v>44871</v>
      </c>
      <c r="B88" s="3">
        <v>0.83680555555555547</v>
      </c>
      <c r="C88" t="s">
        <v>138</v>
      </c>
      <c r="D88" t="s">
        <v>138</v>
      </c>
      <c r="E88" s="1" t="s">
        <v>12</v>
      </c>
      <c r="F88" s="1">
        <v>2011</v>
      </c>
      <c r="G88" t="s">
        <v>139</v>
      </c>
      <c r="H88" t="s">
        <v>106</v>
      </c>
      <c r="I88" t="s">
        <v>107</v>
      </c>
      <c r="J88" t="s">
        <v>34</v>
      </c>
      <c r="K88" t="s">
        <v>34</v>
      </c>
      <c r="L88" s="2">
        <v>6.8900462962962969E-2</v>
      </c>
      <c r="M88" t="s">
        <v>396</v>
      </c>
    </row>
    <row r="89" spans="1:13" x14ac:dyDescent="0.3">
      <c r="A89" s="4">
        <v>44871</v>
      </c>
      <c r="B89" s="3">
        <v>0.91666666666666663</v>
      </c>
      <c r="C89" t="s">
        <v>164</v>
      </c>
      <c r="D89" t="s">
        <v>413</v>
      </c>
      <c r="E89" s="1" t="s">
        <v>22</v>
      </c>
      <c r="F89" s="1">
        <v>2020</v>
      </c>
      <c r="G89" t="s">
        <v>165</v>
      </c>
      <c r="H89" t="s">
        <v>166</v>
      </c>
      <c r="I89" t="s">
        <v>167</v>
      </c>
      <c r="J89" t="s">
        <v>116</v>
      </c>
      <c r="K89" t="s">
        <v>116</v>
      </c>
      <c r="L89" s="2">
        <v>8.189814814814815E-2</v>
      </c>
      <c r="M89" t="s">
        <v>392</v>
      </c>
    </row>
    <row r="90" spans="1:13" x14ac:dyDescent="0.3">
      <c r="A90" s="4">
        <v>44872</v>
      </c>
      <c r="B90" s="3">
        <v>1.0416666666666666E-2</v>
      </c>
      <c r="C90" t="s">
        <v>97</v>
      </c>
      <c r="D90" t="s">
        <v>97</v>
      </c>
      <c r="E90" s="1" t="s">
        <v>22</v>
      </c>
      <c r="F90" s="1">
        <v>2018</v>
      </c>
      <c r="G90" t="s">
        <v>98</v>
      </c>
      <c r="H90" t="s">
        <v>99</v>
      </c>
      <c r="I90" t="s">
        <v>100</v>
      </c>
      <c r="J90" t="s">
        <v>26</v>
      </c>
      <c r="K90" t="s">
        <v>26</v>
      </c>
      <c r="L90" s="2">
        <v>3.5659722222222225E-2</v>
      </c>
      <c r="M90" t="s">
        <v>391</v>
      </c>
    </row>
    <row r="91" spans="1:13" x14ac:dyDescent="0.3">
      <c r="A91" s="4">
        <v>44872</v>
      </c>
      <c r="B91" s="3">
        <v>5.2083333333333336E-2</v>
      </c>
      <c r="C91" t="s">
        <v>403</v>
      </c>
      <c r="D91" t="s">
        <v>404</v>
      </c>
      <c r="E91" s="1" t="s">
        <v>22</v>
      </c>
      <c r="F91" s="1">
        <v>2018</v>
      </c>
      <c r="G91" t="s">
        <v>168</v>
      </c>
      <c r="H91" t="s">
        <v>169</v>
      </c>
      <c r="I91" t="s">
        <v>170</v>
      </c>
      <c r="J91" t="s">
        <v>20</v>
      </c>
      <c r="K91" t="s">
        <v>20</v>
      </c>
      <c r="L91" s="2">
        <v>8.340277777777777E-2</v>
      </c>
      <c r="M91" t="s">
        <v>395</v>
      </c>
    </row>
    <row r="92" spans="1:13" x14ac:dyDescent="0.3">
      <c r="A92" s="4">
        <v>44872</v>
      </c>
      <c r="B92" s="3">
        <v>0.14583333333333334</v>
      </c>
      <c r="C92" t="s">
        <v>171</v>
      </c>
      <c r="D92" t="s">
        <v>171</v>
      </c>
      <c r="E92" s="1" t="s">
        <v>12</v>
      </c>
      <c r="F92" s="1">
        <v>2011</v>
      </c>
      <c r="G92" t="s">
        <v>172</v>
      </c>
      <c r="H92" t="s">
        <v>106</v>
      </c>
      <c r="I92" t="s">
        <v>107</v>
      </c>
      <c r="J92" t="s">
        <v>34</v>
      </c>
      <c r="K92" t="s">
        <v>34</v>
      </c>
      <c r="L92" s="2">
        <v>7.1249999999999994E-2</v>
      </c>
      <c r="M92" t="s">
        <v>396</v>
      </c>
    </row>
    <row r="93" spans="1:13" x14ac:dyDescent="0.3">
      <c r="A93" s="4">
        <v>44872</v>
      </c>
      <c r="B93" s="3">
        <v>0.22916666666666666</v>
      </c>
      <c r="C93" t="s">
        <v>164</v>
      </c>
      <c r="D93" t="s">
        <v>413</v>
      </c>
      <c r="E93" s="1" t="s">
        <v>22</v>
      </c>
      <c r="F93" s="1">
        <v>2020</v>
      </c>
      <c r="G93" t="s">
        <v>165</v>
      </c>
      <c r="H93" t="s">
        <v>166</v>
      </c>
      <c r="I93" t="s">
        <v>167</v>
      </c>
      <c r="J93" t="s">
        <v>116</v>
      </c>
      <c r="K93" t="s">
        <v>116</v>
      </c>
      <c r="L93" s="2">
        <v>8.189814814814815E-2</v>
      </c>
      <c r="M93" t="s">
        <v>392</v>
      </c>
    </row>
    <row r="94" spans="1:13" x14ac:dyDescent="0.3">
      <c r="A94" s="4">
        <v>44872</v>
      </c>
      <c r="B94" s="3">
        <v>0.32291666666666669</v>
      </c>
      <c r="C94" t="s">
        <v>73</v>
      </c>
      <c r="D94" t="s">
        <v>73</v>
      </c>
      <c r="E94" s="1" t="s">
        <v>12</v>
      </c>
      <c r="F94" s="1">
        <v>2015</v>
      </c>
      <c r="G94" t="s">
        <v>74</v>
      </c>
      <c r="H94" t="s">
        <v>75</v>
      </c>
      <c r="I94" t="s">
        <v>76</v>
      </c>
      <c r="J94" t="s">
        <v>20</v>
      </c>
      <c r="K94" t="s">
        <v>20</v>
      </c>
      <c r="L94" s="2">
        <v>6.283564814814814E-2</v>
      </c>
      <c r="M94" t="s">
        <v>396</v>
      </c>
    </row>
    <row r="95" spans="1:13" x14ac:dyDescent="0.3">
      <c r="A95" s="4">
        <v>44872</v>
      </c>
      <c r="B95" s="3">
        <v>0.39583333333333331</v>
      </c>
      <c r="C95" t="s">
        <v>498</v>
      </c>
      <c r="D95" t="s">
        <v>499</v>
      </c>
      <c r="E95" s="1" t="s">
        <v>22</v>
      </c>
      <c r="F95" s="1">
        <v>2021</v>
      </c>
      <c r="G95" t="s">
        <v>173</v>
      </c>
      <c r="H95" t="s">
        <v>174</v>
      </c>
      <c r="I95" t="s">
        <v>175</v>
      </c>
      <c r="J95" t="s">
        <v>20</v>
      </c>
      <c r="K95" t="s">
        <v>143</v>
      </c>
      <c r="L95" s="2">
        <v>7.7453703703703705E-2</v>
      </c>
      <c r="M95" t="s">
        <v>396</v>
      </c>
    </row>
    <row r="96" spans="1:13" x14ac:dyDescent="0.3">
      <c r="A96" s="4">
        <v>44872</v>
      </c>
      <c r="B96" s="3">
        <v>0.4861111111111111</v>
      </c>
      <c r="C96" t="s">
        <v>442</v>
      </c>
      <c r="D96" t="s">
        <v>443</v>
      </c>
      <c r="E96" s="1" t="s">
        <v>12</v>
      </c>
      <c r="F96" s="1">
        <v>2012</v>
      </c>
      <c r="G96" t="s">
        <v>157</v>
      </c>
      <c r="H96" t="s">
        <v>158</v>
      </c>
      <c r="I96" t="s">
        <v>159</v>
      </c>
      <c r="J96" t="s">
        <v>20</v>
      </c>
      <c r="K96" t="s">
        <v>20</v>
      </c>
      <c r="L96" s="2">
        <v>8.9120370370370364E-2</v>
      </c>
      <c r="M96" t="s">
        <v>400</v>
      </c>
    </row>
    <row r="97" spans="1:13" x14ac:dyDescent="0.3">
      <c r="A97" s="4">
        <v>44872</v>
      </c>
      <c r="B97" s="3">
        <v>0.58680555555555558</v>
      </c>
      <c r="C97" t="s">
        <v>423</v>
      </c>
      <c r="D97" t="s">
        <v>424</v>
      </c>
      <c r="E97" s="1" t="s">
        <v>12</v>
      </c>
      <c r="F97" s="1">
        <v>2015</v>
      </c>
      <c r="G97" t="s">
        <v>176</v>
      </c>
      <c r="H97" t="s">
        <v>177</v>
      </c>
      <c r="I97" t="s">
        <v>178</v>
      </c>
      <c r="J97" t="s">
        <v>20</v>
      </c>
      <c r="K97" t="s">
        <v>20</v>
      </c>
      <c r="L97" s="2">
        <v>6.1898148148148147E-2</v>
      </c>
      <c r="M97" t="s">
        <v>400</v>
      </c>
    </row>
    <row r="98" spans="1:13" x14ac:dyDescent="0.3">
      <c r="A98" s="4">
        <v>44872</v>
      </c>
      <c r="B98" s="3">
        <v>0.65972222222222221</v>
      </c>
      <c r="C98" t="s">
        <v>403</v>
      </c>
      <c r="D98" t="s">
        <v>404</v>
      </c>
      <c r="E98" s="1" t="s">
        <v>22</v>
      </c>
      <c r="F98" s="1">
        <v>2018</v>
      </c>
      <c r="G98" t="s">
        <v>168</v>
      </c>
      <c r="H98" t="s">
        <v>169</v>
      </c>
      <c r="I98" t="s">
        <v>170</v>
      </c>
      <c r="J98" t="s">
        <v>20</v>
      </c>
      <c r="K98" t="s">
        <v>20</v>
      </c>
      <c r="L98" s="2">
        <v>8.340277777777777E-2</v>
      </c>
      <c r="M98" t="s">
        <v>395</v>
      </c>
    </row>
    <row r="99" spans="1:13" x14ac:dyDescent="0.3">
      <c r="A99" s="4">
        <v>44872</v>
      </c>
      <c r="B99" s="3">
        <v>0.75347222222222221</v>
      </c>
      <c r="C99" t="s">
        <v>479</v>
      </c>
      <c r="D99" t="s">
        <v>480</v>
      </c>
      <c r="E99" s="1" t="s">
        <v>12</v>
      </c>
      <c r="F99" s="1">
        <v>2014</v>
      </c>
      <c r="G99" t="s">
        <v>179</v>
      </c>
      <c r="H99" t="s">
        <v>180</v>
      </c>
      <c r="I99" t="s">
        <v>181</v>
      </c>
      <c r="J99" t="s">
        <v>20</v>
      </c>
      <c r="K99" t="s">
        <v>42</v>
      </c>
      <c r="L99" s="2">
        <v>7.0104166666666676E-2</v>
      </c>
      <c r="M99" t="s">
        <v>394</v>
      </c>
    </row>
    <row r="100" spans="1:13" x14ac:dyDescent="0.3">
      <c r="A100" s="4">
        <v>44872</v>
      </c>
      <c r="B100" s="3">
        <v>0.83333333333333337</v>
      </c>
      <c r="C100" t="s">
        <v>171</v>
      </c>
      <c r="D100" t="s">
        <v>171</v>
      </c>
      <c r="E100" s="1" t="s">
        <v>12</v>
      </c>
      <c r="F100" s="1">
        <v>2011</v>
      </c>
      <c r="G100" t="s">
        <v>172</v>
      </c>
      <c r="H100" t="s">
        <v>106</v>
      </c>
      <c r="I100" t="s">
        <v>107</v>
      </c>
      <c r="J100" t="s">
        <v>34</v>
      </c>
      <c r="K100" t="s">
        <v>34</v>
      </c>
      <c r="L100" s="2">
        <v>7.1249999999999994E-2</v>
      </c>
      <c r="M100" t="s">
        <v>396</v>
      </c>
    </row>
    <row r="101" spans="1:13" x14ac:dyDescent="0.3">
      <c r="A101" s="4">
        <v>44872</v>
      </c>
      <c r="B101" s="3">
        <v>0.91666666666666663</v>
      </c>
      <c r="C101" t="s">
        <v>408</v>
      </c>
      <c r="D101" t="s">
        <v>182</v>
      </c>
      <c r="E101" s="1" t="s">
        <v>22</v>
      </c>
      <c r="F101" s="1">
        <v>2016</v>
      </c>
      <c r="G101" t="s">
        <v>183</v>
      </c>
      <c r="H101" t="s">
        <v>184</v>
      </c>
      <c r="I101" t="s">
        <v>185</v>
      </c>
      <c r="J101" t="s">
        <v>20</v>
      </c>
      <c r="K101" t="s">
        <v>20</v>
      </c>
      <c r="L101" s="2">
        <v>8.6435185185185184E-2</v>
      </c>
      <c r="M101" t="s">
        <v>400</v>
      </c>
    </row>
    <row r="102" spans="1:13" x14ac:dyDescent="0.3">
      <c r="A102" s="4">
        <v>44873</v>
      </c>
      <c r="B102" s="3">
        <v>1.3888888888888888E-2</v>
      </c>
      <c r="C102" t="s">
        <v>461</v>
      </c>
      <c r="D102" t="s">
        <v>462</v>
      </c>
      <c r="E102" s="1" t="s">
        <v>12</v>
      </c>
      <c r="F102" s="1">
        <v>2020</v>
      </c>
      <c r="G102" t="s">
        <v>46</v>
      </c>
      <c r="H102" t="s">
        <v>47</v>
      </c>
      <c r="I102" t="s">
        <v>48</v>
      </c>
      <c r="J102" t="s">
        <v>20</v>
      </c>
      <c r="K102" t="s">
        <v>20</v>
      </c>
      <c r="L102" s="2">
        <v>4.2662037037037033E-2</v>
      </c>
      <c r="M102" t="s">
        <v>396</v>
      </c>
    </row>
    <row r="103" spans="1:13" x14ac:dyDescent="0.3">
      <c r="A103" s="4">
        <v>44873</v>
      </c>
      <c r="B103" s="3">
        <v>6.5972222222222224E-2</v>
      </c>
      <c r="C103" t="s">
        <v>423</v>
      </c>
      <c r="D103" t="s">
        <v>424</v>
      </c>
      <c r="E103" s="1" t="s">
        <v>12</v>
      </c>
      <c r="F103" s="1">
        <v>2015</v>
      </c>
      <c r="G103" t="s">
        <v>176</v>
      </c>
      <c r="H103" t="s">
        <v>177</v>
      </c>
      <c r="I103" t="s">
        <v>178</v>
      </c>
      <c r="J103" t="s">
        <v>20</v>
      </c>
      <c r="K103" t="s">
        <v>20</v>
      </c>
      <c r="L103" s="2">
        <v>6.1898148148148147E-2</v>
      </c>
      <c r="M103" t="s">
        <v>400</v>
      </c>
    </row>
    <row r="104" spans="1:13" x14ac:dyDescent="0.3">
      <c r="A104" s="4">
        <v>44873</v>
      </c>
      <c r="B104" s="3">
        <v>0.1388888888888889</v>
      </c>
      <c r="C104" t="s">
        <v>186</v>
      </c>
      <c r="D104" t="s">
        <v>186</v>
      </c>
      <c r="E104" s="1" t="s">
        <v>22</v>
      </c>
      <c r="F104" s="1">
        <v>2020</v>
      </c>
      <c r="G104" t="s">
        <v>187</v>
      </c>
      <c r="H104" t="s">
        <v>29</v>
      </c>
      <c r="I104" t="s">
        <v>30</v>
      </c>
      <c r="J104" t="s">
        <v>20</v>
      </c>
      <c r="K104" t="s">
        <v>20</v>
      </c>
      <c r="L104" s="2">
        <v>3.8229166666666668E-2</v>
      </c>
      <c r="M104" t="s">
        <v>396</v>
      </c>
    </row>
    <row r="105" spans="1:13" x14ac:dyDescent="0.3">
      <c r="A105" s="4">
        <v>44873</v>
      </c>
      <c r="B105" s="3">
        <v>0.18402777777777779</v>
      </c>
      <c r="C105" t="s">
        <v>134</v>
      </c>
      <c r="D105" t="s">
        <v>134</v>
      </c>
      <c r="E105" s="1" t="s">
        <v>22</v>
      </c>
      <c r="F105" s="1">
        <v>2021</v>
      </c>
      <c r="G105" t="s">
        <v>135</v>
      </c>
      <c r="H105" t="s">
        <v>136</v>
      </c>
      <c r="I105" t="s">
        <v>137</v>
      </c>
      <c r="J105" t="s">
        <v>20</v>
      </c>
      <c r="K105" t="s">
        <v>20</v>
      </c>
      <c r="L105" s="2">
        <v>5.3460648148148153E-2</v>
      </c>
      <c r="M105" t="s">
        <v>396</v>
      </c>
    </row>
    <row r="106" spans="1:13" x14ac:dyDescent="0.3">
      <c r="A106" s="4">
        <v>44873</v>
      </c>
      <c r="B106" s="3">
        <v>0.25</v>
      </c>
      <c r="C106" t="s">
        <v>408</v>
      </c>
      <c r="D106" t="s">
        <v>182</v>
      </c>
      <c r="E106" s="1" t="s">
        <v>22</v>
      </c>
      <c r="F106" s="1">
        <v>2016</v>
      </c>
      <c r="G106" t="s">
        <v>183</v>
      </c>
      <c r="H106" t="s">
        <v>184</v>
      </c>
      <c r="I106" t="s">
        <v>185</v>
      </c>
      <c r="J106" t="s">
        <v>20</v>
      </c>
      <c r="K106" t="s">
        <v>20</v>
      </c>
      <c r="L106" s="2">
        <v>8.6435185185185184E-2</v>
      </c>
      <c r="M106" t="s">
        <v>400</v>
      </c>
    </row>
    <row r="107" spans="1:13" x14ac:dyDescent="0.3">
      <c r="A107" s="4">
        <v>44873</v>
      </c>
      <c r="B107" s="3">
        <v>0.34722222222222227</v>
      </c>
      <c r="C107" t="s">
        <v>423</v>
      </c>
      <c r="D107" t="s">
        <v>424</v>
      </c>
      <c r="E107" s="1" t="s">
        <v>12</v>
      </c>
      <c r="F107" s="1">
        <v>2015</v>
      </c>
      <c r="G107" t="s">
        <v>176</v>
      </c>
      <c r="H107" t="s">
        <v>177</v>
      </c>
      <c r="I107" t="s">
        <v>178</v>
      </c>
      <c r="J107" t="s">
        <v>20</v>
      </c>
      <c r="K107" t="s">
        <v>20</v>
      </c>
      <c r="L107" s="2">
        <v>6.1898148148148147E-2</v>
      </c>
      <c r="M107" t="s">
        <v>400</v>
      </c>
    </row>
    <row r="108" spans="1:13" x14ac:dyDescent="0.3">
      <c r="A108" s="4">
        <v>44873</v>
      </c>
      <c r="B108" s="3">
        <v>0.4201388888888889</v>
      </c>
      <c r="C108" t="s">
        <v>403</v>
      </c>
      <c r="D108" t="s">
        <v>404</v>
      </c>
      <c r="E108" s="1" t="s">
        <v>22</v>
      </c>
      <c r="F108" s="1">
        <v>2018</v>
      </c>
      <c r="G108" t="s">
        <v>168</v>
      </c>
      <c r="H108" t="s">
        <v>169</v>
      </c>
      <c r="I108" t="s">
        <v>170</v>
      </c>
      <c r="J108" t="s">
        <v>20</v>
      </c>
      <c r="K108" t="s">
        <v>20</v>
      </c>
      <c r="L108" s="2">
        <v>8.340277777777777E-2</v>
      </c>
      <c r="M108" t="s">
        <v>395</v>
      </c>
    </row>
    <row r="109" spans="1:13" x14ac:dyDescent="0.3">
      <c r="A109" s="4">
        <v>44873</v>
      </c>
      <c r="B109" s="3">
        <v>0.51388888888888895</v>
      </c>
      <c r="C109" t="s">
        <v>479</v>
      </c>
      <c r="D109" t="s">
        <v>480</v>
      </c>
      <c r="E109" s="1" t="s">
        <v>12</v>
      </c>
      <c r="F109" s="1">
        <v>2014</v>
      </c>
      <c r="G109" t="s">
        <v>179</v>
      </c>
      <c r="H109" t="s">
        <v>180</v>
      </c>
      <c r="I109" t="s">
        <v>181</v>
      </c>
      <c r="J109" t="s">
        <v>20</v>
      </c>
      <c r="K109" t="s">
        <v>42</v>
      </c>
      <c r="L109" s="2">
        <v>7.0104166666666676E-2</v>
      </c>
      <c r="M109" t="s">
        <v>394</v>
      </c>
    </row>
    <row r="110" spans="1:13" x14ac:dyDescent="0.3">
      <c r="A110" s="4">
        <v>44873</v>
      </c>
      <c r="B110" s="3">
        <v>0.59375</v>
      </c>
      <c r="C110" t="s">
        <v>186</v>
      </c>
      <c r="D110" t="s">
        <v>186</v>
      </c>
      <c r="E110" s="1" t="s">
        <v>22</v>
      </c>
      <c r="F110" s="1">
        <v>2020</v>
      </c>
      <c r="G110" t="s">
        <v>187</v>
      </c>
      <c r="H110" t="s">
        <v>29</v>
      </c>
      <c r="I110" t="s">
        <v>30</v>
      </c>
      <c r="J110" t="s">
        <v>20</v>
      </c>
      <c r="K110" t="s">
        <v>20</v>
      </c>
      <c r="L110" s="2">
        <v>3.8229166666666668E-2</v>
      </c>
      <c r="M110" t="s">
        <v>396</v>
      </c>
    </row>
    <row r="111" spans="1:13" x14ac:dyDescent="0.3">
      <c r="A111" s="4">
        <v>44873</v>
      </c>
      <c r="B111" s="3">
        <v>0.63888888888888895</v>
      </c>
      <c r="C111" t="s">
        <v>520</v>
      </c>
      <c r="D111" t="s">
        <v>521</v>
      </c>
      <c r="E111" s="1" t="s">
        <v>12</v>
      </c>
      <c r="F111" s="1">
        <v>2014</v>
      </c>
      <c r="G111" t="s">
        <v>188</v>
      </c>
      <c r="H111" t="s">
        <v>189</v>
      </c>
      <c r="I111" t="s">
        <v>190</v>
      </c>
      <c r="J111" t="s">
        <v>20</v>
      </c>
      <c r="K111" t="s">
        <v>20</v>
      </c>
      <c r="L111" s="2">
        <v>0.13663194444444446</v>
      </c>
      <c r="M111" t="s">
        <v>399</v>
      </c>
    </row>
    <row r="112" spans="1:13" x14ac:dyDescent="0.3">
      <c r="A112" s="4">
        <v>44873</v>
      </c>
      <c r="B112" s="3">
        <v>0.78819444444444453</v>
      </c>
      <c r="C112" t="s">
        <v>410</v>
      </c>
      <c r="D112" t="s">
        <v>410</v>
      </c>
      <c r="E112" s="1" t="s">
        <v>22</v>
      </c>
      <c r="F112" s="1">
        <v>2012</v>
      </c>
      <c r="G112" t="s">
        <v>191</v>
      </c>
      <c r="H112" t="s">
        <v>192</v>
      </c>
      <c r="I112" t="s">
        <v>193</v>
      </c>
      <c r="J112" t="s">
        <v>20</v>
      </c>
      <c r="K112" t="s">
        <v>20</v>
      </c>
      <c r="L112" s="2">
        <v>7.2789351851851855E-2</v>
      </c>
      <c r="M112" t="s">
        <v>398</v>
      </c>
    </row>
    <row r="113" spans="1:13" x14ac:dyDescent="0.3">
      <c r="A113" s="4">
        <v>44873</v>
      </c>
      <c r="B113" s="3">
        <v>0.87152777777777779</v>
      </c>
      <c r="C113" t="s">
        <v>186</v>
      </c>
      <c r="D113" t="s">
        <v>186</v>
      </c>
      <c r="E113" s="1" t="s">
        <v>22</v>
      </c>
      <c r="F113" s="1">
        <v>2020</v>
      </c>
      <c r="G113" t="s">
        <v>187</v>
      </c>
      <c r="H113" t="s">
        <v>29</v>
      </c>
      <c r="I113" t="s">
        <v>30</v>
      </c>
      <c r="J113" t="s">
        <v>20</v>
      </c>
      <c r="K113" t="s">
        <v>20</v>
      </c>
      <c r="L113" s="2">
        <v>3.8229166666666668E-2</v>
      </c>
      <c r="M113" t="s">
        <v>396</v>
      </c>
    </row>
    <row r="114" spans="1:13" x14ac:dyDescent="0.3">
      <c r="A114" s="4">
        <v>44873</v>
      </c>
      <c r="B114" s="3">
        <v>0.91666666666666663</v>
      </c>
      <c r="C114" t="s">
        <v>463</v>
      </c>
      <c r="D114" t="s">
        <v>464</v>
      </c>
      <c r="E114" s="1" t="s">
        <v>12</v>
      </c>
      <c r="F114" s="1">
        <v>2020</v>
      </c>
      <c r="G114" t="s">
        <v>194</v>
      </c>
      <c r="H114" t="s">
        <v>47</v>
      </c>
      <c r="I114" t="s">
        <v>48</v>
      </c>
      <c r="J114" t="s">
        <v>20</v>
      </c>
      <c r="K114" t="s">
        <v>20</v>
      </c>
      <c r="L114" s="2">
        <v>4.1597222222222223E-2</v>
      </c>
      <c r="M114" t="s">
        <v>396</v>
      </c>
    </row>
    <row r="115" spans="1:13" x14ac:dyDescent="0.3">
      <c r="A115" s="4">
        <v>44873</v>
      </c>
      <c r="B115" s="3">
        <v>0.96527777777777779</v>
      </c>
      <c r="C115" t="s">
        <v>477</v>
      </c>
      <c r="D115" t="s">
        <v>478</v>
      </c>
      <c r="E115" s="1" t="s">
        <v>22</v>
      </c>
      <c r="F115" s="1">
        <v>2021</v>
      </c>
      <c r="G115" t="s">
        <v>77</v>
      </c>
      <c r="H115" t="s">
        <v>50</v>
      </c>
      <c r="I115" t="s">
        <v>51</v>
      </c>
      <c r="J115" t="s">
        <v>20</v>
      </c>
      <c r="K115" t="s">
        <v>52</v>
      </c>
      <c r="L115" s="2">
        <v>3.2094907407407412E-2</v>
      </c>
      <c r="M115" t="s">
        <v>400</v>
      </c>
    </row>
    <row r="116" spans="1:13" x14ac:dyDescent="0.3">
      <c r="A116" s="4">
        <v>44874</v>
      </c>
      <c r="B116" s="3">
        <v>6.9444444444444441E-3</v>
      </c>
      <c r="C116" t="s">
        <v>442</v>
      </c>
      <c r="D116" t="s">
        <v>443</v>
      </c>
      <c r="E116" s="1" t="s">
        <v>12</v>
      </c>
      <c r="F116" s="1">
        <v>2012</v>
      </c>
      <c r="G116" t="s">
        <v>157</v>
      </c>
      <c r="H116" t="s">
        <v>158</v>
      </c>
      <c r="I116" t="s">
        <v>159</v>
      </c>
      <c r="J116" t="s">
        <v>20</v>
      </c>
      <c r="K116" t="s">
        <v>20</v>
      </c>
      <c r="L116" s="2">
        <v>8.9120370370370364E-2</v>
      </c>
      <c r="M116" t="s">
        <v>400</v>
      </c>
    </row>
    <row r="117" spans="1:13" x14ac:dyDescent="0.3">
      <c r="A117" s="4">
        <v>44874</v>
      </c>
      <c r="B117" s="3">
        <v>0.1076388888888889</v>
      </c>
      <c r="C117" t="s">
        <v>195</v>
      </c>
      <c r="D117" t="s">
        <v>195</v>
      </c>
      <c r="E117" s="1" t="s">
        <v>22</v>
      </c>
      <c r="F117" s="1">
        <v>2020</v>
      </c>
      <c r="G117" t="s">
        <v>196</v>
      </c>
      <c r="H117" t="s">
        <v>29</v>
      </c>
      <c r="I117" t="s">
        <v>30</v>
      </c>
      <c r="J117" t="s">
        <v>20</v>
      </c>
      <c r="K117" t="s">
        <v>20</v>
      </c>
      <c r="L117" s="2">
        <v>3.5613425925925923E-2</v>
      </c>
      <c r="M117" t="s">
        <v>396</v>
      </c>
    </row>
    <row r="118" spans="1:13" x14ac:dyDescent="0.3">
      <c r="A118" s="4">
        <v>44874</v>
      </c>
      <c r="B118" s="3">
        <v>0.14930555555555555</v>
      </c>
      <c r="C118" t="s">
        <v>523</v>
      </c>
      <c r="D118" t="s">
        <v>524</v>
      </c>
      <c r="E118" s="1" t="s">
        <v>22</v>
      </c>
      <c r="F118" s="1">
        <v>2018</v>
      </c>
      <c r="G118" t="s">
        <v>140</v>
      </c>
      <c r="H118" t="s">
        <v>141</v>
      </c>
      <c r="I118" t="s">
        <v>142</v>
      </c>
      <c r="J118" t="s">
        <v>20</v>
      </c>
      <c r="K118" t="s">
        <v>143</v>
      </c>
      <c r="L118" s="2">
        <v>0.10812500000000001</v>
      </c>
      <c r="M118" t="s">
        <v>396</v>
      </c>
    </row>
    <row r="119" spans="1:13" x14ac:dyDescent="0.3">
      <c r="A119" s="4">
        <v>44874</v>
      </c>
      <c r="B119" s="3">
        <v>0.27083333333333331</v>
      </c>
      <c r="C119" t="s">
        <v>455</v>
      </c>
      <c r="D119" t="s">
        <v>456</v>
      </c>
      <c r="E119" s="1" t="s">
        <v>22</v>
      </c>
      <c r="F119" s="1">
        <v>2012</v>
      </c>
      <c r="G119" t="s">
        <v>62</v>
      </c>
      <c r="H119" t="s">
        <v>63</v>
      </c>
      <c r="I119" t="s">
        <v>64</v>
      </c>
      <c r="J119" t="s">
        <v>20</v>
      </c>
      <c r="K119" t="s">
        <v>26</v>
      </c>
      <c r="L119" s="2">
        <v>6.9618055555555558E-2</v>
      </c>
      <c r="M119" t="s">
        <v>396</v>
      </c>
    </row>
    <row r="120" spans="1:13" x14ac:dyDescent="0.3">
      <c r="A120" s="4">
        <v>44874</v>
      </c>
      <c r="B120" s="3">
        <v>0.35416666666666669</v>
      </c>
      <c r="C120" t="s">
        <v>520</v>
      </c>
      <c r="D120" t="s">
        <v>521</v>
      </c>
      <c r="E120" s="1" t="s">
        <v>12</v>
      </c>
      <c r="F120" s="1">
        <v>2014</v>
      </c>
      <c r="G120" t="s">
        <v>188</v>
      </c>
      <c r="H120" t="s">
        <v>189</v>
      </c>
      <c r="I120" t="s">
        <v>190</v>
      </c>
      <c r="J120" t="s">
        <v>20</v>
      </c>
      <c r="K120" t="s">
        <v>20</v>
      </c>
      <c r="L120" s="2">
        <v>0.13663194444444446</v>
      </c>
      <c r="M120" t="s">
        <v>399</v>
      </c>
    </row>
    <row r="121" spans="1:13" x14ac:dyDescent="0.3">
      <c r="A121" s="4">
        <v>44874</v>
      </c>
      <c r="B121" s="3">
        <v>0.50347222222222221</v>
      </c>
      <c r="C121" t="s">
        <v>410</v>
      </c>
      <c r="D121" t="s">
        <v>410</v>
      </c>
      <c r="E121" s="1" t="s">
        <v>22</v>
      </c>
      <c r="F121" s="1">
        <v>2012</v>
      </c>
      <c r="G121" t="s">
        <v>191</v>
      </c>
      <c r="H121" t="s">
        <v>192</v>
      </c>
      <c r="I121" t="s">
        <v>193</v>
      </c>
      <c r="J121" t="s">
        <v>20</v>
      </c>
      <c r="K121" t="s">
        <v>20</v>
      </c>
      <c r="L121" s="2">
        <v>7.2789351851851855E-2</v>
      </c>
      <c r="M121" t="s">
        <v>398</v>
      </c>
    </row>
    <row r="122" spans="1:13" x14ac:dyDescent="0.3">
      <c r="A122" s="4">
        <v>44874</v>
      </c>
      <c r="B122" s="3">
        <v>0.58680555555555558</v>
      </c>
      <c r="C122" t="s">
        <v>195</v>
      </c>
      <c r="D122" t="s">
        <v>195</v>
      </c>
      <c r="E122" s="1" t="s">
        <v>22</v>
      </c>
      <c r="F122" s="1">
        <v>2020</v>
      </c>
      <c r="G122" t="s">
        <v>196</v>
      </c>
      <c r="H122" t="s">
        <v>29</v>
      </c>
      <c r="I122" t="s">
        <v>30</v>
      </c>
      <c r="J122" t="s">
        <v>20</v>
      </c>
      <c r="K122" t="s">
        <v>20</v>
      </c>
      <c r="L122" s="2">
        <v>3.5613425925925923E-2</v>
      </c>
      <c r="M122" t="s">
        <v>396</v>
      </c>
    </row>
    <row r="123" spans="1:13" x14ac:dyDescent="0.3">
      <c r="A123" s="4">
        <v>44874</v>
      </c>
      <c r="B123" s="3">
        <v>0.62847222222222221</v>
      </c>
      <c r="C123" t="s">
        <v>414</v>
      </c>
      <c r="D123" t="s">
        <v>415</v>
      </c>
      <c r="E123" s="1" t="s">
        <v>22</v>
      </c>
      <c r="F123" s="1">
        <v>2010</v>
      </c>
      <c r="G123" t="s">
        <v>197</v>
      </c>
      <c r="H123" t="s">
        <v>198</v>
      </c>
      <c r="I123" t="s">
        <v>199</v>
      </c>
      <c r="J123" t="s">
        <v>20</v>
      </c>
      <c r="K123" t="s">
        <v>20</v>
      </c>
      <c r="L123" s="2">
        <v>5.6875000000000002E-2</v>
      </c>
      <c r="M123" t="s">
        <v>395</v>
      </c>
    </row>
    <row r="124" spans="1:13" x14ac:dyDescent="0.3">
      <c r="A124" s="4">
        <v>44874</v>
      </c>
      <c r="B124" s="3">
        <v>0.69791666666666663</v>
      </c>
      <c r="C124" t="s">
        <v>517</v>
      </c>
      <c r="D124" t="s">
        <v>518</v>
      </c>
      <c r="E124" s="1" t="s">
        <v>22</v>
      </c>
      <c r="F124" s="1">
        <v>2018</v>
      </c>
      <c r="G124" t="s">
        <v>200</v>
      </c>
      <c r="H124" t="s">
        <v>201</v>
      </c>
      <c r="I124" t="s">
        <v>202</v>
      </c>
      <c r="J124" t="s">
        <v>203</v>
      </c>
      <c r="K124" t="s">
        <v>203</v>
      </c>
      <c r="L124" s="2">
        <v>6.7986111111111108E-2</v>
      </c>
      <c r="M124" t="s">
        <v>398</v>
      </c>
    </row>
    <row r="125" spans="1:13" x14ac:dyDescent="0.3">
      <c r="A125" s="4">
        <v>44874</v>
      </c>
      <c r="B125" s="3">
        <v>0.77777777777777779</v>
      </c>
      <c r="C125" t="s">
        <v>417</v>
      </c>
      <c r="D125" t="s">
        <v>418</v>
      </c>
      <c r="E125" s="1" t="s">
        <v>12</v>
      </c>
      <c r="F125" s="1">
        <v>2019</v>
      </c>
      <c r="G125" t="s">
        <v>204</v>
      </c>
      <c r="H125" t="s">
        <v>205</v>
      </c>
      <c r="I125" t="s">
        <v>206</v>
      </c>
      <c r="J125" t="s">
        <v>20</v>
      </c>
      <c r="K125" t="s">
        <v>42</v>
      </c>
      <c r="L125" s="2">
        <v>8.1585648148148157E-2</v>
      </c>
      <c r="M125" t="s">
        <v>395</v>
      </c>
    </row>
    <row r="126" spans="1:13" x14ac:dyDescent="0.3">
      <c r="A126" s="4">
        <v>44874</v>
      </c>
      <c r="B126" s="3">
        <v>0.875</v>
      </c>
      <c r="C126" t="s">
        <v>195</v>
      </c>
      <c r="D126" t="s">
        <v>195</v>
      </c>
      <c r="E126" s="1" t="s">
        <v>22</v>
      </c>
      <c r="F126" s="1">
        <v>2020</v>
      </c>
      <c r="G126" t="s">
        <v>196</v>
      </c>
      <c r="H126" t="s">
        <v>29</v>
      </c>
      <c r="I126" t="s">
        <v>30</v>
      </c>
      <c r="J126" t="s">
        <v>20</v>
      </c>
      <c r="K126" t="s">
        <v>20</v>
      </c>
      <c r="L126" s="2">
        <v>3.5613425925925923E-2</v>
      </c>
      <c r="M126" t="s">
        <v>396</v>
      </c>
    </row>
    <row r="127" spans="1:13" x14ac:dyDescent="0.3">
      <c r="A127" s="4">
        <v>44874</v>
      </c>
      <c r="B127" s="3">
        <v>0.91666666666666663</v>
      </c>
      <c r="C127" t="s">
        <v>457</v>
      </c>
      <c r="D127" t="s">
        <v>458</v>
      </c>
      <c r="E127" s="1" t="s">
        <v>22</v>
      </c>
      <c r="F127" s="1">
        <v>2010</v>
      </c>
      <c r="G127" t="s">
        <v>207</v>
      </c>
      <c r="H127" t="s">
        <v>208</v>
      </c>
      <c r="I127" t="s">
        <v>209</v>
      </c>
      <c r="J127" t="s">
        <v>20</v>
      </c>
      <c r="K127" t="s">
        <v>20</v>
      </c>
      <c r="L127" s="2">
        <v>0</v>
      </c>
      <c r="M127" t="s">
        <v>395</v>
      </c>
    </row>
    <row r="128" spans="1:13" x14ac:dyDescent="0.3">
      <c r="A128" s="4">
        <v>44875</v>
      </c>
      <c r="B128" s="3">
        <v>1.0416666666666666E-2</v>
      </c>
      <c r="C128" t="s">
        <v>408</v>
      </c>
      <c r="D128" t="s">
        <v>182</v>
      </c>
      <c r="E128" s="1" t="s">
        <v>22</v>
      </c>
      <c r="F128" s="1">
        <v>2016</v>
      </c>
      <c r="G128" t="s">
        <v>183</v>
      </c>
      <c r="H128" t="s">
        <v>184</v>
      </c>
      <c r="I128" t="s">
        <v>185</v>
      </c>
      <c r="J128" t="s">
        <v>20</v>
      </c>
      <c r="K128" t="s">
        <v>20</v>
      </c>
      <c r="L128" s="2">
        <v>8.6435185185185184E-2</v>
      </c>
      <c r="M128" t="s">
        <v>400</v>
      </c>
    </row>
    <row r="129" spans="1:13" x14ac:dyDescent="0.3">
      <c r="A129" s="4">
        <v>44875</v>
      </c>
      <c r="B129" s="3">
        <v>0.1076388888888889</v>
      </c>
      <c r="C129" t="s">
        <v>210</v>
      </c>
      <c r="D129" t="s">
        <v>210</v>
      </c>
      <c r="E129" s="1" t="s">
        <v>22</v>
      </c>
      <c r="F129" s="1">
        <v>2020</v>
      </c>
      <c r="G129" t="s">
        <v>211</v>
      </c>
      <c r="H129" t="s">
        <v>29</v>
      </c>
      <c r="I129" t="s">
        <v>30</v>
      </c>
      <c r="J129" t="s">
        <v>20</v>
      </c>
      <c r="K129" t="s">
        <v>20</v>
      </c>
      <c r="L129" s="2">
        <v>3.6851851851851851E-2</v>
      </c>
      <c r="M129" t="s">
        <v>396</v>
      </c>
    </row>
    <row r="130" spans="1:13" x14ac:dyDescent="0.3">
      <c r="A130" s="4">
        <v>44875</v>
      </c>
      <c r="B130" s="3">
        <v>0.15277777777777776</v>
      </c>
      <c r="C130" t="s">
        <v>417</v>
      </c>
      <c r="D130" t="s">
        <v>418</v>
      </c>
      <c r="E130" s="1" t="s">
        <v>12</v>
      </c>
      <c r="F130" s="1">
        <v>2019</v>
      </c>
      <c r="G130" t="s">
        <v>204</v>
      </c>
      <c r="H130" t="s">
        <v>205</v>
      </c>
      <c r="I130" t="s">
        <v>206</v>
      </c>
      <c r="J130" t="s">
        <v>20</v>
      </c>
      <c r="K130" t="s">
        <v>42</v>
      </c>
      <c r="L130" s="2">
        <v>8.1585648148148157E-2</v>
      </c>
      <c r="M130" t="s">
        <v>395</v>
      </c>
    </row>
    <row r="131" spans="1:13" x14ac:dyDescent="0.3">
      <c r="A131" s="4">
        <v>44875</v>
      </c>
      <c r="B131" s="3">
        <v>0.25</v>
      </c>
      <c r="C131" t="s">
        <v>414</v>
      </c>
      <c r="D131" t="s">
        <v>415</v>
      </c>
      <c r="E131" s="1" t="s">
        <v>22</v>
      </c>
      <c r="F131" s="1">
        <v>2010</v>
      </c>
      <c r="G131" t="s">
        <v>197</v>
      </c>
      <c r="H131" t="s">
        <v>198</v>
      </c>
      <c r="I131" t="s">
        <v>199</v>
      </c>
      <c r="J131" t="s">
        <v>20</v>
      </c>
      <c r="K131" t="s">
        <v>20</v>
      </c>
      <c r="L131" s="2">
        <v>5.6875000000000002E-2</v>
      </c>
      <c r="M131" t="s">
        <v>395</v>
      </c>
    </row>
    <row r="132" spans="1:13" x14ac:dyDescent="0.3">
      <c r="A132" s="4">
        <v>44875</v>
      </c>
      <c r="B132" s="3">
        <v>0.31944444444444448</v>
      </c>
      <c r="C132" t="s">
        <v>408</v>
      </c>
      <c r="D132" t="s">
        <v>182</v>
      </c>
      <c r="E132" s="1" t="s">
        <v>22</v>
      </c>
      <c r="F132" s="1">
        <v>2016</v>
      </c>
      <c r="G132" t="s">
        <v>183</v>
      </c>
      <c r="H132" t="s">
        <v>184</v>
      </c>
      <c r="I132" t="s">
        <v>185</v>
      </c>
      <c r="J132" t="s">
        <v>20</v>
      </c>
      <c r="K132" t="s">
        <v>20</v>
      </c>
      <c r="L132" s="2">
        <v>8.6435185185185184E-2</v>
      </c>
      <c r="M132" t="s">
        <v>400</v>
      </c>
    </row>
    <row r="133" spans="1:13" x14ac:dyDescent="0.3">
      <c r="A133" s="4">
        <v>44875</v>
      </c>
      <c r="B133" s="3">
        <v>0.41666666666666669</v>
      </c>
      <c r="C133" t="s">
        <v>515</v>
      </c>
      <c r="D133" t="s">
        <v>212</v>
      </c>
      <c r="E133" s="1" t="s">
        <v>12</v>
      </c>
      <c r="F133" s="1">
        <v>2020</v>
      </c>
      <c r="G133" t="s">
        <v>213</v>
      </c>
      <c r="H133" t="s">
        <v>214</v>
      </c>
      <c r="I133" t="s">
        <v>215</v>
      </c>
      <c r="J133" t="s">
        <v>26</v>
      </c>
      <c r="K133" t="s">
        <v>26</v>
      </c>
      <c r="L133" s="2">
        <v>1.1215277777777777E-2</v>
      </c>
      <c r="M133" t="s">
        <v>400</v>
      </c>
    </row>
    <row r="134" spans="1:13" x14ac:dyDescent="0.3">
      <c r="A134" s="4">
        <v>44875</v>
      </c>
      <c r="B134" s="3">
        <v>0.43055555555555558</v>
      </c>
      <c r="C134" t="s">
        <v>517</v>
      </c>
      <c r="D134" t="s">
        <v>518</v>
      </c>
      <c r="E134" s="1" t="s">
        <v>22</v>
      </c>
      <c r="F134" s="1">
        <v>2018</v>
      </c>
      <c r="G134" t="s">
        <v>200</v>
      </c>
      <c r="H134" t="s">
        <v>201</v>
      </c>
      <c r="I134" t="s">
        <v>202</v>
      </c>
      <c r="J134" t="s">
        <v>203</v>
      </c>
      <c r="K134" t="s">
        <v>203</v>
      </c>
      <c r="L134" s="2">
        <v>6.7986111111111108E-2</v>
      </c>
      <c r="M134" t="s">
        <v>398</v>
      </c>
    </row>
    <row r="135" spans="1:13" x14ac:dyDescent="0.3">
      <c r="A135" s="4">
        <v>44875</v>
      </c>
      <c r="B135" s="3">
        <v>0.51041666666666663</v>
      </c>
      <c r="C135" t="s">
        <v>417</v>
      </c>
      <c r="D135" t="s">
        <v>418</v>
      </c>
      <c r="E135" s="1" t="s">
        <v>12</v>
      </c>
      <c r="F135" s="1">
        <v>2019</v>
      </c>
      <c r="G135" t="s">
        <v>204</v>
      </c>
      <c r="H135" t="s">
        <v>205</v>
      </c>
      <c r="I135" t="s">
        <v>206</v>
      </c>
      <c r="J135" t="s">
        <v>20</v>
      </c>
      <c r="K135" t="s">
        <v>42</v>
      </c>
      <c r="L135" s="2">
        <v>8.1585648148148157E-2</v>
      </c>
      <c r="M135" t="s">
        <v>395</v>
      </c>
    </row>
    <row r="136" spans="1:13" x14ac:dyDescent="0.3">
      <c r="A136" s="4">
        <v>44875</v>
      </c>
      <c r="B136" s="3">
        <v>0.60763888888888895</v>
      </c>
      <c r="C136" t="s">
        <v>210</v>
      </c>
      <c r="D136" t="s">
        <v>210</v>
      </c>
      <c r="E136" s="1" t="s">
        <v>22</v>
      </c>
      <c r="F136" s="1">
        <v>2020</v>
      </c>
      <c r="G136" t="s">
        <v>211</v>
      </c>
      <c r="H136" t="s">
        <v>29</v>
      </c>
      <c r="I136" t="s">
        <v>30</v>
      </c>
      <c r="J136" t="s">
        <v>20</v>
      </c>
      <c r="K136" t="s">
        <v>20</v>
      </c>
      <c r="L136" s="2">
        <v>3.6851851851851851E-2</v>
      </c>
      <c r="M136" t="s">
        <v>396</v>
      </c>
    </row>
    <row r="137" spans="1:13" x14ac:dyDescent="0.3">
      <c r="A137" s="4">
        <v>44875</v>
      </c>
      <c r="B137" s="3">
        <v>0.65277777777777779</v>
      </c>
      <c r="C137" t="s">
        <v>216</v>
      </c>
      <c r="D137" t="s">
        <v>216</v>
      </c>
      <c r="E137" s="1" t="s">
        <v>12</v>
      </c>
      <c r="F137" s="1">
        <v>2020</v>
      </c>
      <c r="G137" t="s">
        <v>217</v>
      </c>
      <c r="H137" t="s">
        <v>218</v>
      </c>
      <c r="I137" t="s">
        <v>219</v>
      </c>
      <c r="J137" t="s">
        <v>86</v>
      </c>
      <c r="K137" t="s">
        <v>86</v>
      </c>
      <c r="L137" s="2">
        <v>1.7916666666666668E-2</v>
      </c>
      <c r="M137" t="s">
        <v>394</v>
      </c>
    </row>
    <row r="138" spans="1:13" x14ac:dyDescent="0.3">
      <c r="A138" s="4">
        <v>44875</v>
      </c>
      <c r="B138" s="3">
        <v>0.67708333333333337</v>
      </c>
      <c r="C138" t="s">
        <v>527</v>
      </c>
      <c r="D138" t="s">
        <v>527</v>
      </c>
      <c r="E138" s="1" t="s">
        <v>22</v>
      </c>
      <c r="F138" s="1">
        <v>2010</v>
      </c>
      <c r="G138" t="s">
        <v>220</v>
      </c>
      <c r="H138" t="s">
        <v>221</v>
      </c>
      <c r="I138" t="s">
        <v>222</v>
      </c>
      <c r="J138" t="s">
        <v>20</v>
      </c>
      <c r="K138" t="s">
        <v>20</v>
      </c>
      <c r="L138" s="2">
        <v>8.5312499999999999E-2</v>
      </c>
      <c r="M138" t="s">
        <v>398</v>
      </c>
    </row>
    <row r="139" spans="1:13" x14ac:dyDescent="0.3">
      <c r="A139" s="4">
        <v>44875</v>
      </c>
      <c r="B139" s="3">
        <v>0.77430555555555547</v>
      </c>
      <c r="C139" t="s">
        <v>522</v>
      </c>
      <c r="D139" t="s">
        <v>522</v>
      </c>
      <c r="E139" s="1" t="s">
        <v>22</v>
      </c>
      <c r="F139" s="1">
        <v>2012</v>
      </c>
      <c r="G139" t="s">
        <v>223</v>
      </c>
      <c r="H139" t="s">
        <v>224</v>
      </c>
      <c r="I139" t="s">
        <v>222</v>
      </c>
      <c r="J139" t="s">
        <v>20</v>
      </c>
      <c r="K139" t="s">
        <v>20</v>
      </c>
      <c r="L139" s="2">
        <v>8.5949074074074081E-2</v>
      </c>
      <c r="M139" t="s">
        <v>398</v>
      </c>
    </row>
    <row r="140" spans="1:13" x14ac:dyDescent="0.3">
      <c r="A140" s="4">
        <v>44875</v>
      </c>
      <c r="B140" s="3">
        <v>0.87152777777777779</v>
      </c>
      <c r="C140" t="s">
        <v>210</v>
      </c>
      <c r="D140" t="s">
        <v>210</v>
      </c>
      <c r="E140" s="1" t="s">
        <v>22</v>
      </c>
      <c r="F140" s="1">
        <v>2020</v>
      </c>
      <c r="G140" t="s">
        <v>211</v>
      </c>
      <c r="H140" t="s">
        <v>29</v>
      </c>
      <c r="I140" t="s">
        <v>30</v>
      </c>
      <c r="J140" t="s">
        <v>20</v>
      </c>
      <c r="K140" t="s">
        <v>20</v>
      </c>
      <c r="L140" s="2">
        <v>3.6851851851851851E-2</v>
      </c>
      <c r="M140" t="s">
        <v>396</v>
      </c>
    </row>
    <row r="141" spans="1:13" x14ac:dyDescent="0.3">
      <c r="A141" s="4">
        <v>44875</v>
      </c>
      <c r="B141" s="3">
        <v>0.91666666666666663</v>
      </c>
      <c r="C141" t="s">
        <v>225</v>
      </c>
      <c r="D141" t="s">
        <v>225</v>
      </c>
      <c r="E141" s="1" t="s">
        <v>22</v>
      </c>
      <c r="F141" s="1">
        <v>2018</v>
      </c>
      <c r="G141" t="s">
        <v>226</v>
      </c>
      <c r="H141" t="s">
        <v>99</v>
      </c>
      <c r="I141" t="s">
        <v>100</v>
      </c>
      <c r="J141" t="s">
        <v>26</v>
      </c>
      <c r="K141" t="s">
        <v>26</v>
      </c>
      <c r="L141" s="2">
        <v>3.3344907407407406E-2</v>
      </c>
      <c r="M141" t="s">
        <v>391</v>
      </c>
    </row>
    <row r="142" spans="1:13" x14ac:dyDescent="0.3">
      <c r="A142" s="4">
        <v>44875</v>
      </c>
      <c r="B142" s="3">
        <v>0.95833333333333337</v>
      </c>
      <c r="C142" t="s">
        <v>481</v>
      </c>
      <c r="D142" t="s">
        <v>482</v>
      </c>
      <c r="E142" s="1" t="s">
        <v>22</v>
      </c>
      <c r="F142" s="1">
        <v>1985</v>
      </c>
      <c r="G142" t="s">
        <v>114</v>
      </c>
      <c r="H142" t="s">
        <v>386</v>
      </c>
      <c r="I142" t="s">
        <v>115</v>
      </c>
      <c r="J142" t="s">
        <v>116</v>
      </c>
      <c r="K142" t="s">
        <v>116</v>
      </c>
      <c r="L142" s="2">
        <v>8.6817129629629633E-2</v>
      </c>
      <c r="M142" t="s">
        <v>400</v>
      </c>
    </row>
    <row r="143" spans="1:13" x14ac:dyDescent="0.3">
      <c r="A143" s="4">
        <v>44876</v>
      </c>
      <c r="B143" s="3">
        <v>5.5555555555555552E-2</v>
      </c>
      <c r="C143" t="s">
        <v>506</v>
      </c>
      <c r="D143" t="s">
        <v>507</v>
      </c>
      <c r="E143" s="1" t="s">
        <v>22</v>
      </c>
      <c r="F143" s="1">
        <v>2018</v>
      </c>
      <c r="G143" t="s">
        <v>227</v>
      </c>
      <c r="H143" t="s">
        <v>228</v>
      </c>
      <c r="I143" t="s">
        <v>56</v>
      </c>
      <c r="J143" t="s">
        <v>38</v>
      </c>
      <c r="K143" t="s">
        <v>38</v>
      </c>
      <c r="L143" s="2">
        <v>8.6898148148148155E-2</v>
      </c>
      <c r="M143" t="s">
        <v>396</v>
      </c>
    </row>
    <row r="144" spans="1:13" x14ac:dyDescent="0.3">
      <c r="A144" s="4">
        <v>44876</v>
      </c>
      <c r="B144" s="3">
        <v>0.15625</v>
      </c>
      <c r="C144" t="s">
        <v>138</v>
      </c>
      <c r="D144" t="s">
        <v>138</v>
      </c>
      <c r="E144" s="1" t="s">
        <v>12</v>
      </c>
      <c r="F144" s="1">
        <v>2011</v>
      </c>
      <c r="G144" t="s">
        <v>139</v>
      </c>
      <c r="H144" t="s">
        <v>106</v>
      </c>
      <c r="I144" t="s">
        <v>107</v>
      </c>
      <c r="J144" t="s">
        <v>34</v>
      </c>
      <c r="K144" t="s">
        <v>34</v>
      </c>
      <c r="L144" s="2">
        <v>6.8900462962962969E-2</v>
      </c>
      <c r="M144" t="s">
        <v>396</v>
      </c>
    </row>
    <row r="145" spans="1:13" x14ac:dyDescent="0.3">
      <c r="A145" s="4">
        <v>44876</v>
      </c>
      <c r="B145" s="3">
        <v>0.23611111111111113</v>
      </c>
      <c r="C145" t="s">
        <v>481</v>
      </c>
      <c r="D145" t="s">
        <v>482</v>
      </c>
      <c r="E145" s="1" t="s">
        <v>22</v>
      </c>
      <c r="F145" s="1">
        <v>1985</v>
      </c>
      <c r="G145" t="s">
        <v>114</v>
      </c>
      <c r="H145" t="s">
        <v>386</v>
      </c>
      <c r="I145" t="s">
        <v>115</v>
      </c>
      <c r="J145" t="s">
        <v>116</v>
      </c>
      <c r="K145" t="s">
        <v>116</v>
      </c>
      <c r="L145" s="2">
        <v>8.6817129629629633E-2</v>
      </c>
      <c r="M145" t="s">
        <v>400</v>
      </c>
    </row>
    <row r="146" spans="1:13" x14ac:dyDescent="0.3">
      <c r="A146" s="4">
        <v>44876</v>
      </c>
      <c r="B146" s="3">
        <v>0.33333333333333331</v>
      </c>
      <c r="C146" t="s">
        <v>171</v>
      </c>
      <c r="D146" t="s">
        <v>171</v>
      </c>
      <c r="E146" s="1" t="s">
        <v>12</v>
      </c>
      <c r="F146" s="1">
        <v>2011</v>
      </c>
      <c r="G146" t="s">
        <v>172</v>
      </c>
      <c r="H146" t="s">
        <v>106</v>
      </c>
      <c r="I146" t="s">
        <v>107</v>
      </c>
      <c r="J146" t="s">
        <v>34</v>
      </c>
      <c r="K146" t="s">
        <v>34</v>
      </c>
      <c r="L146" s="2">
        <v>7.1249999999999994E-2</v>
      </c>
      <c r="M146" t="s">
        <v>396</v>
      </c>
    </row>
    <row r="147" spans="1:13" x14ac:dyDescent="0.3">
      <c r="A147" s="4">
        <v>44876</v>
      </c>
      <c r="B147" s="3">
        <v>0.41666666666666669</v>
      </c>
      <c r="C147" t="s">
        <v>527</v>
      </c>
      <c r="D147" t="s">
        <v>527</v>
      </c>
      <c r="E147" s="1" t="s">
        <v>22</v>
      </c>
      <c r="F147" s="1">
        <v>2010</v>
      </c>
      <c r="G147" t="s">
        <v>220</v>
      </c>
      <c r="H147" t="s">
        <v>221</v>
      </c>
      <c r="I147" t="s">
        <v>222</v>
      </c>
      <c r="J147" t="s">
        <v>20</v>
      </c>
      <c r="K147" t="s">
        <v>20</v>
      </c>
      <c r="L147" s="2">
        <v>8.5312499999999999E-2</v>
      </c>
      <c r="M147" t="s">
        <v>398</v>
      </c>
    </row>
    <row r="148" spans="1:13" x14ac:dyDescent="0.3">
      <c r="A148" s="4">
        <v>44876</v>
      </c>
      <c r="B148" s="3">
        <v>0.51388888888888895</v>
      </c>
      <c r="C148" t="s">
        <v>522</v>
      </c>
      <c r="D148" t="s">
        <v>522</v>
      </c>
      <c r="E148" s="1" t="s">
        <v>22</v>
      </c>
      <c r="F148" s="1">
        <v>2012</v>
      </c>
      <c r="G148" t="s">
        <v>223</v>
      </c>
      <c r="H148" t="s">
        <v>224</v>
      </c>
      <c r="I148" t="s">
        <v>222</v>
      </c>
      <c r="J148" t="s">
        <v>20</v>
      </c>
      <c r="K148" t="s">
        <v>20</v>
      </c>
      <c r="L148" s="2">
        <v>8.5949074074074081E-2</v>
      </c>
      <c r="M148" t="s">
        <v>398</v>
      </c>
    </row>
    <row r="149" spans="1:13" x14ac:dyDescent="0.3">
      <c r="A149" s="4">
        <v>44876</v>
      </c>
      <c r="B149" s="3">
        <v>0.61111111111111105</v>
      </c>
      <c r="C149" t="s">
        <v>134</v>
      </c>
      <c r="D149" t="s">
        <v>134</v>
      </c>
      <c r="E149" s="1" t="s">
        <v>22</v>
      </c>
      <c r="F149" s="1">
        <v>2021</v>
      </c>
      <c r="G149" t="s">
        <v>135</v>
      </c>
      <c r="H149" t="s">
        <v>136</v>
      </c>
      <c r="I149" t="s">
        <v>137</v>
      </c>
      <c r="J149" t="s">
        <v>20</v>
      </c>
      <c r="K149" t="s">
        <v>20</v>
      </c>
      <c r="L149" s="2">
        <v>5.3460648148148153E-2</v>
      </c>
      <c r="M149" t="s">
        <v>396</v>
      </c>
    </row>
    <row r="150" spans="1:13" x14ac:dyDescent="0.3">
      <c r="A150" s="4">
        <v>44876</v>
      </c>
      <c r="B150" s="3">
        <v>0.67708333333333337</v>
      </c>
      <c r="C150" t="s">
        <v>229</v>
      </c>
      <c r="D150" t="s">
        <v>229</v>
      </c>
      <c r="E150" s="1" t="s">
        <v>22</v>
      </c>
      <c r="F150" s="1">
        <v>2017</v>
      </c>
      <c r="G150" t="s">
        <v>230</v>
      </c>
      <c r="H150" t="s">
        <v>231</v>
      </c>
      <c r="I150" t="s">
        <v>232</v>
      </c>
      <c r="J150" t="s">
        <v>233</v>
      </c>
      <c r="K150" t="s">
        <v>234</v>
      </c>
      <c r="L150" s="2">
        <v>6.5671296296296297E-2</v>
      </c>
      <c r="M150" t="s">
        <v>397</v>
      </c>
    </row>
    <row r="151" spans="1:13" x14ac:dyDescent="0.3">
      <c r="A151" s="4">
        <v>44876</v>
      </c>
      <c r="B151" s="3">
        <v>0.75347222222222221</v>
      </c>
      <c r="C151" t="s">
        <v>138</v>
      </c>
      <c r="D151" t="s">
        <v>138</v>
      </c>
      <c r="E151" s="1" t="s">
        <v>12</v>
      </c>
      <c r="F151" s="1">
        <v>2011</v>
      </c>
      <c r="G151" t="s">
        <v>139</v>
      </c>
      <c r="H151" t="s">
        <v>106</v>
      </c>
      <c r="I151" t="s">
        <v>107</v>
      </c>
      <c r="J151" t="s">
        <v>34</v>
      </c>
      <c r="K151" t="s">
        <v>34</v>
      </c>
      <c r="L151" s="2">
        <v>6.8900462962962969E-2</v>
      </c>
      <c r="M151" t="s">
        <v>396</v>
      </c>
    </row>
    <row r="152" spans="1:13" x14ac:dyDescent="0.3">
      <c r="A152" s="4">
        <v>44876</v>
      </c>
      <c r="B152" s="3">
        <v>0.83333333333333337</v>
      </c>
      <c r="C152" t="s">
        <v>171</v>
      </c>
      <c r="D152" t="s">
        <v>171</v>
      </c>
      <c r="E152" s="1" t="s">
        <v>12</v>
      </c>
      <c r="F152" s="1">
        <v>2011</v>
      </c>
      <c r="G152" t="s">
        <v>172</v>
      </c>
      <c r="H152" t="s">
        <v>106</v>
      </c>
      <c r="I152" t="s">
        <v>107</v>
      </c>
      <c r="J152" t="s">
        <v>34</v>
      </c>
      <c r="K152" t="s">
        <v>34</v>
      </c>
      <c r="L152" s="2">
        <v>7.1249999999999994E-2</v>
      </c>
      <c r="M152" t="s">
        <v>396</v>
      </c>
    </row>
    <row r="153" spans="1:13" x14ac:dyDescent="0.3">
      <c r="A153" s="4">
        <v>44876</v>
      </c>
      <c r="B153" s="3">
        <v>0.91666666666666663</v>
      </c>
      <c r="C153" t="s">
        <v>494</v>
      </c>
      <c r="D153" t="s">
        <v>495</v>
      </c>
      <c r="E153" s="1" t="s">
        <v>22</v>
      </c>
      <c r="F153" s="1">
        <v>2019</v>
      </c>
      <c r="G153" t="s">
        <v>235</v>
      </c>
      <c r="H153" t="s">
        <v>236</v>
      </c>
      <c r="I153" t="s">
        <v>237</v>
      </c>
      <c r="J153" t="s">
        <v>20</v>
      </c>
      <c r="K153" t="s">
        <v>20</v>
      </c>
      <c r="L153" s="2">
        <v>6.9988425925925926E-2</v>
      </c>
      <c r="M153" t="s">
        <v>396</v>
      </c>
    </row>
    <row r="154" spans="1:13" x14ac:dyDescent="0.3">
      <c r="A154" s="4">
        <v>44876</v>
      </c>
      <c r="B154" s="3">
        <v>0.99652777777777779</v>
      </c>
      <c r="C154" t="s">
        <v>435</v>
      </c>
      <c r="D154" t="s">
        <v>436</v>
      </c>
      <c r="E154" s="1" t="s">
        <v>53</v>
      </c>
      <c r="F154" s="1">
        <v>2010</v>
      </c>
      <c r="G154" t="s">
        <v>131</v>
      </c>
      <c r="H154" t="s">
        <v>132</v>
      </c>
      <c r="I154" t="s">
        <v>133</v>
      </c>
      <c r="J154" t="s">
        <v>20</v>
      </c>
      <c r="K154" t="s">
        <v>42</v>
      </c>
      <c r="L154" s="2">
        <v>8.184027777777779E-2</v>
      </c>
      <c r="M154" t="s">
        <v>393</v>
      </c>
    </row>
    <row r="155" spans="1:13" x14ac:dyDescent="0.3">
      <c r="A155" s="4">
        <v>44877</v>
      </c>
      <c r="B155" s="3">
        <v>9.0277777777777776E-2</v>
      </c>
      <c r="C155" t="s">
        <v>229</v>
      </c>
      <c r="D155" t="s">
        <v>229</v>
      </c>
      <c r="E155" s="1" t="s">
        <v>22</v>
      </c>
      <c r="F155" s="1">
        <v>2017</v>
      </c>
      <c r="G155" t="s">
        <v>230</v>
      </c>
      <c r="H155" t="s">
        <v>231</v>
      </c>
      <c r="I155" t="s">
        <v>232</v>
      </c>
      <c r="J155" t="s">
        <v>233</v>
      </c>
      <c r="K155" t="s">
        <v>234</v>
      </c>
      <c r="L155" s="2">
        <v>6.5671296296296297E-2</v>
      </c>
      <c r="M155" t="s">
        <v>397</v>
      </c>
    </row>
    <row r="156" spans="1:13" x14ac:dyDescent="0.3">
      <c r="A156" s="4">
        <v>44877</v>
      </c>
      <c r="B156" s="3">
        <v>0.16666666666666666</v>
      </c>
      <c r="C156" t="s">
        <v>171</v>
      </c>
      <c r="D156" t="s">
        <v>171</v>
      </c>
      <c r="E156" s="1" t="s">
        <v>12</v>
      </c>
      <c r="F156" s="1">
        <v>2011</v>
      </c>
      <c r="G156" t="s">
        <v>172</v>
      </c>
      <c r="H156" t="s">
        <v>106</v>
      </c>
      <c r="I156" t="s">
        <v>107</v>
      </c>
      <c r="J156" t="s">
        <v>34</v>
      </c>
      <c r="K156" t="s">
        <v>34</v>
      </c>
      <c r="L156" s="2">
        <v>7.1249999999999994E-2</v>
      </c>
      <c r="M156" t="s">
        <v>396</v>
      </c>
    </row>
    <row r="157" spans="1:13" x14ac:dyDescent="0.3">
      <c r="A157" s="4">
        <v>44877</v>
      </c>
      <c r="B157" s="3">
        <v>0.25</v>
      </c>
      <c r="C157" t="s">
        <v>435</v>
      </c>
      <c r="D157" t="s">
        <v>436</v>
      </c>
      <c r="E157" s="1" t="s">
        <v>53</v>
      </c>
      <c r="F157" s="1">
        <v>2010</v>
      </c>
      <c r="G157" t="s">
        <v>131</v>
      </c>
      <c r="H157" t="s">
        <v>132</v>
      </c>
      <c r="I157" t="s">
        <v>133</v>
      </c>
      <c r="J157" t="s">
        <v>20</v>
      </c>
      <c r="K157" t="s">
        <v>42</v>
      </c>
      <c r="L157" s="2">
        <v>8.184027777777779E-2</v>
      </c>
      <c r="M157" t="s">
        <v>393</v>
      </c>
    </row>
    <row r="158" spans="1:13" x14ac:dyDescent="0.3">
      <c r="A158" s="4">
        <v>44877</v>
      </c>
      <c r="B158" s="3">
        <v>0.34375</v>
      </c>
      <c r="C158" t="s">
        <v>494</v>
      </c>
      <c r="D158" t="s">
        <v>495</v>
      </c>
      <c r="E158" s="1" t="s">
        <v>22</v>
      </c>
      <c r="F158" s="1">
        <v>2019</v>
      </c>
      <c r="G158" t="s">
        <v>235</v>
      </c>
      <c r="H158" t="s">
        <v>236</v>
      </c>
      <c r="I158" t="s">
        <v>237</v>
      </c>
      <c r="J158" t="s">
        <v>20</v>
      </c>
      <c r="K158" t="s">
        <v>20</v>
      </c>
      <c r="L158" s="2">
        <v>6.9988425925925926E-2</v>
      </c>
      <c r="M158" t="s">
        <v>396</v>
      </c>
    </row>
    <row r="159" spans="1:13" x14ac:dyDescent="0.3">
      <c r="A159" s="4">
        <v>44877</v>
      </c>
      <c r="B159" s="3">
        <v>0.4236111111111111</v>
      </c>
      <c r="C159" t="s">
        <v>229</v>
      </c>
      <c r="D159" t="s">
        <v>229</v>
      </c>
      <c r="E159" s="1" t="s">
        <v>22</v>
      </c>
      <c r="F159" s="1">
        <v>2017</v>
      </c>
      <c r="G159" t="s">
        <v>230</v>
      </c>
      <c r="H159" t="s">
        <v>231</v>
      </c>
      <c r="I159" t="s">
        <v>232</v>
      </c>
      <c r="J159" t="s">
        <v>233</v>
      </c>
      <c r="K159" t="s">
        <v>234</v>
      </c>
      <c r="L159" s="2">
        <v>6.5671296296296297E-2</v>
      </c>
      <c r="M159" t="s">
        <v>397</v>
      </c>
    </row>
    <row r="160" spans="1:13" x14ac:dyDescent="0.3">
      <c r="A160" s="4">
        <v>44877</v>
      </c>
      <c r="B160" s="3">
        <v>0.5</v>
      </c>
      <c r="C160" t="s">
        <v>186</v>
      </c>
      <c r="D160" t="s">
        <v>186</v>
      </c>
      <c r="E160" s="1" t="s">
        <v>22</v>
      </c>
      <c r="F160" s="1">
        <v>2020</v>
      </c>
      <c r="G160" t="s">
        <v>187</v>
      </c>
      <c r="H160" t="s">
        <v>29</v>
      </c>
      <c r="I160" t="s">
        <v>30</v>
      </c>
      <c r="J160" t="s">
        <v>20</v>
      </c>
      <c r="K160" t="s">
        <v>20</v>
      </c>
      <c r="L160" s="2">
        <v>3.8229166666666668E-2</v>
      </c>
      <c r="M160" t="s">
        <v>396</v>
      </c>
    </row>
    <row r="161" spans="1:13" x14ac:dyDescent="0.3">
      <c r="A161" s="4">
        <v>44877</v>
      </c>
      <c r="B161" s="3">
        <v>0.54513888888888895</v>
      </c>
      <c r="C161" t="s">
        <v>195</v>
      </c>
      <c r="D161" t="s">
        <v>195</v>
      </c>
      <c r="E161" s="1" t="s">
        <v>22</v>
      </c>
      <c r="F161" s="1">
        <v>2020</v>
      </c>
      <c r="G161" t="s">
        <v>196</v>
      </c>
      <c r="H161" t="s">
        <v>29</v>
      </c>
      <c r="I161" t="s">
        <v>30</v>
      </c>
      <c r="J161" t="s">
        <v>20</v>
      </c>
      <c r="K161" t="s">
        <v>20</v>
      </c>
      <c r="L161" s="2">
        <v>3.5613425925925923E-2</v>
      </c>
      <c r="M161" t="s">
        <v>396</v>
      </c>
    </row>
    <row r="162" spans="1:13" x14ac:dyDescent="0.3">
      <c r="A162" s="4">
        <v>44877</v>
      </c>
      <c r="B162" s="3">
        <v>0.58680555555555558</v>
      </c>
      <c r="C162" t="s">
        <v>210</v>
      </c>
      <c r="D162" t="s">
        <v>210</v>
      </c>
      <c r="E162" s="1" t="s">
        <v>22</v>
      </c>
      <c r="F162" s="1">
        <v>2020</v>
      </c>
      <c r="G162" t="s">
        <v>211</v>
      </c>
      <c r="H162" t="s">
        <v>29</v>
      </c>
      <c r="I162" t="s">
        <v>30</v>
      </c>
      <c r="J162" t="s">
        <v>20</v>
      </c>
      <c r="K162" t="s">
        <v>20</v>
      </c>
      <c r="L162" s="2">
        <v>3.6851851851851851E-2</v>
      </c>
      <c r="M162" t="s">
        <v>396</v>
      </c>
    </row>
    <row r="163" spans="1:13" x14ac:dyDescent="0.3">
      <c r="A163" s="4">
        <v>44877</v>
      </c>
      <c r="B163" s="3">
        <v>0.63194444444444442</v>
      </c>
      <c r="C163" t="s">
        <v>496</v>
      </c>
      <c r="D163" t="s">
        <v>497</v>
      </c>
      <c r="E163" s="1" t="s">
        <v>12</v>
      </c>
      <c r="F163" s="1">
        <v>2018</v>
      </c>
      <c r="G163" t="s">
        <v>238</v>
      </c>
      <c r="H163" t="s">
        <v>239</v>
      </c>
      <c r="I163" t="s">
        <v>240</v>
      </c>
      <c r="J163" t="s">
        <v>26</v>
      </c>
      <c r="K163" t="s">
        <v>26</v>
      </c>
      <c r="L163" s="2">
        <v>8.8541666666666664E-3</v>
      </c>
      <c r="M163" t="s">
        <v>400</v>
      </c>
    </row>
    <row r="164" spans="1:13" x14ac:dyDescent="0.3">
      <c r="A164" s="4">
        <v>44877</v>
      </c>
      <c r="B164" s="3">
        <v>0.64583333333333337</v>
      </c>
      <c r="C164" t="s">
        <v>449</v>
      </c>
      <c r="D164" t="s">
        <v>450</v>
      </c>
      <c r="E164" s="1" t="s">
        <v>12</v>
      </c>
      <c r="F164" s="1">
        <v>2014</v>
      </c>
      <c r="G164" t="s">
        <v>241</v>
      </c>
      <c r="H164" t="s">
        <v>242</v>
      </c>
      <c r="I164" t="s">
        <v>243</v>
      </c>
      <c r="J164" t="s">
        <v>20</v>
      </c>
      <c r="K164" t="s">
        <v>20</v>
      </c>
      <c r="L164" s="2">
        <v>6.8935185185185183E-2</v>
      </c>
      <c r="M164" t="s">
        <v>396</v>
      </c>
    </row>
    <row r="165" spans="1:13" x14ac:dyDescent="0.3">
      <c r="A165" s="4">
        <v>44877</v>
      </c>
      <c r="B165" s="3">
        <v>0.72569444444444453</v>
      </c>
      <c r="C165" t="s">
        <v>451</v>
      </c>
      <c r="D165" t="s">
        <v>452</v>
      </c>
      <c r="E165" s="1" t="s">
        <v>12</v>
      </c>
      <c r="F165" s="1">
        <v>2014</v>
      </c>
      <c r="G165" t="s">
        <v>244</v>
      </c>
      <c r="H165" t="s">
        <v>242</v>
      </c>
      <c r="I165" t="s">
        <v>243</v>
      </c>
      <c r="J165" t="s">
        <v>20</v>
      </c>
      <c r="K165" t="s">
        <v>20</v>
      </c>
      <c r="L165" s="2">
        <v>6.3692129629629626E-2</v>
      </c>
      <c r="M165" t="s">
        <v>396</v>
      </c>
    </row>
    <row r="166" spans="1:13" x14ac:dyDescent="0.3">
      <c r="A166" s="4">
        <v>44877</v>
      </c>
      <c r="B166" s="3">
        <v>0.80208333333333337</v>
      </c>
      <c r="C166" t="s">
        <v>245</v>
      </c>
      <c r="D166" t="s">
        <v>245</v>
      </c>
      <c r="E166" s="1" t="s">
        <v>22</v>
      </c>
      <c r="F166" s="1">
        <v>2018</v>
      </c>
      <c r="G166" t="s">
        <v>246</v>
      </c>
      <c r="H166" t="s">
        <v>247</v>
      </c>
      <c r="I166" t="s">
        <v>248</v>
      </c>
      <c r="J166" t="s">
        <v>86</v>
      </c>
      <c r="K166" t="s">
        <v>86</v>
      </c>
      <c r="L166" s="2">
        <v>1.6064814814814813E-2</v>
      </c>
      <c r="M166" t="s">
        <v>394</v>
      </c>
    </row>
    <row r="167" spans="1:13" x14ac:dyDescent="0.3">
      <c r="A167" s="4">
        <v>44877</v>
      </c>
      <c r="B167" s="3">
        <v>0.82291666666666663</v>
      </c>
      <c r="C167" t="s">
        <v>457</v>
      </c>
      <c r="D167" t="s">
        <v>458</v>
      </c>
      <c r="E167" s="1" t="s">
        <v>22</v>
      </c>
      <c r="F167" s="1">
        <v>2010</v>
      </c>
      <c r="G167" t="s">
        <v>207</v>
      </c>
      <c r="H167" t="s">
        <v>208</v>
      </c>
      <c r="I167" t="s">
        <v>209</v>
      </c>
      <c r="J167" t="s">
        <v>20</v>
      </c>
      <c r="K167" t="s">
        <v>20</v>
      </c>
      <c r="L167" s="2">
        <v>0</v>
      </c>
      <c r="M167" t="s">
        <v>395</v>
      </c>
    </row>
    <row r="168" spans="1:13" x14ac:dyDescent="0.3">
      <c r="A168" s="4">
        <v>44877</v>
      </c>
      <c r="B168" s="3">
        <v>0.91666666666666663</v>
      </c>
      <c r="C168" t="s">
        <v>433</v>
      </c>
      <c r="D168" t="s">
        <v>434</v>
      </c>
      <c r="E168" s="1" t="s">
        <v>22</v>
      </c>
      <c r="F168" s="1">
        <v>2017</v>
      </c>
      <c r="G168" t="s">
        <v>249</v>
      </c>
      <c r="H168" t="s">
        <v>250</v>
      </c>
      <c r="I168" t="s">
        <v>251</v>
      </c>
      <c r="J168" t="s">
        <v>20</v>
      </c>
      <c r="K168" t="s">
        <v>26</v>
      </c>
      <c r="L168" s="2">
        <v>7.3692129629629635E-2</v>
      </c>
      <c r="M168" t="s">
        <v>395</v>
      </c>
    </row>
    <row r="169" spans="1:13" x14ac:dyDescent="0.3">
      <c r="A169" s="4">
        <v>44878</v>
      </c>
      <c r="B169" s="3">
        <v>0</v>
      </c>
      <c r="C169" t="s">
        <v>164</v>
      </c>
      <c r="D169" t="s">
        <v>413</v>
      </c>
      <c r="E169" s="1" t="s">
        <v>22</v>
      </c>
      <c r="F169" s="1">
        <v>2020</v>
      </c>
      <c r="G169" t="s">
        <v>165</v>
      </c>
      <c r="H169" t="s">
        <v>166</v>
      </c>
      <c r="I169" t="s">
        <v>167</v>
      </c>
      <c r="J169" t="s">
        <v>116</v>
      </c>
      <c r="K169" t="s">
        <v>116</v>
      </c>
      <c r="L169" s="2">
        <v>8.189814814814815E-2</v>
      </c>
      <c r="M169" t="s">
        <v>392</v>
      </c>
    </row>
    <row r="170" spans="1:13" x14ac:dyDescent="0.3">
      <c r="A170" s="4">
        <v>44878</v>
      </c>
      <c r="B170" s="3">
        <v>9.375E-2</v>
      </c>
      <c r="C170" t="s">
        <v>252</v>
      </c>
      <c r="D170" t="s">
        <v>252</v>
      </c>
      <c r="E170" s="1" t="s">
        <v>22</v>
      </c>
      <c r="F170" s="1">
        <v>2013</v>
      </c>
      <c r="G170" t="s">
        <v>253</v>
      </c>
      <c r="H170" t="s">
        <v>106</v>
      </c>
      <c r="I170" t="s">
        <v>107</v>
      </c>
      <c r="J170" t="s">
        <v>34</v>
      </c>
      <c r="K170" t="s">
        <v>34</v>
      </c>
      <c r="L170" s="2">
        <v>7.7604166666666669E-2</v>
      </c>
      <c r="M170" t="s">
        <v>396</v>
      </c>
    </row>
    <row r="171" spans="1:13" x14ac:dyDescent="0.3">
      <c r="A171" s="4">
        <v>44878</v>
      </c>
      <c r="B171" s="3">
        <v>0.18402777777777779</v>
      </c>
      <c r="C171" t="s">
        <v>516</v>
      </c>
      <c r="D171" t="s">
        <v>87</v>
      </c>
      <c r="E171" s="1" t="s">
        <v>22</v>
      </c>
      <c r="F171" s="1">
        <v>2018</v>
      </c>
      <c r="G171" t="s">
        <v>88</v>
      </c>
      <c r="H171" t="s">
        <v>89</v>
      </c>
      <c r="I171" t="s">
        <v>90</v>
      </c>
      <c r="J171" t="s">
        <v>20</v>
      </c>
      <c r="K171" t="s">
        <v>20</v>
      </c>
      <c r="L171" s="2">
        <v>6.1087962962962962E-2</v>
      </c>
      <c r="M171" t="s">
        <v>396</v>
      </c>
    </row>
    <row r="172" spans="1:13" x14ac:dyDescent="0.3">
      <c r="A172" s="4">
        <v>44878</v>
      </c>
      <c r="B172" s="3">
        <v>0.25694444444444448</v>
      </c>
      <c r="C172" t="s">
        <v>433</v>
      </c>
      <c r="D172" t="s">
        <v>434</v>
      </c>
      <c r="E172" s="1" t="s">
        <v>22</v>
      </c>
      <c r="F172" s="1">
        <v>2017</v>
      </c>
      <c r="G172" t="s">
        <v>249</v>
      </c>
      <c r="H172" t="s">
        <v>250</v>
      </c>
      <c r="I172" t="s">
        <v>251</v>
      </c>
      <c r="J172" t="s">
        <v>20</v>
      </c>
      <c r="K172" t="s">
        <v>26</v>
      </c>
      <c r="L172" s="2">
        <v>7.3692129629629635E-2</v>
      </c>
      <c r="M172" t="s">
        <v>395</v>
      </c>
    </row>
    <row r="173" spans="1:13" x14ac:dyDescent="0.3">
      <c r="A173" s="4">
        <v>44878</v>
      </c>
      <c r="B173" s="3">
        <v>0.34375</v>
      </c>
      <c r="C173" t="s">
        <v>449</v>
      </c>
      <c r="D173" t="s">
        <v>450</v>
      </c>
      <c r="E173" s="1" t="s">
        <v>12</v>
      </c>
      <c r="F173" s="1">
        <v>2014</v>
      </c>
      <c r="G173" t="s">
        <v>241</v>
      </c>
      <c r="H173" t="s">
        <v>242</v>
      </c>
      <c r="I173" t="s">
        <v>243</v>
      </c>
      <c r="J173" t="s">
        <v>20</v>
      </c>
      <c r="K173" t="s">
        <v>20</v>
      </c>
      <c r="L173" s="2">
        <v>6.8935185185185183E-2</v>
      </c>
      <c r="M173" t="s">
        <v>396</v>
      </c>
    </row>
    <row r="174" spans="1:13" x14ac:dyDescent="0.3">
      <c r="A174" s="4">
        <v>44878</v>
      </c>
      <c r="B174" s="3">
        <v>0.4236111111111111</v>
      </c>
      <c r="C174" t="s">
        <v>451</v>
      </c>
      <c r="D174" t="s">
        <v>452</v>
      </c>
      <c r="E174" s="1" t="s">
        <v>12</v>
      </c>
      <c r="F174" s="1">
        <v>2014</v>
      </c>
      <c r="G174" t="s">
        <v>244</v>
      </c>
      <c r="H174" t="s">
        <v>242</v>
      </c>
      <c r="I174" t="s">
        <v>243</v>
      </c>
      <c r="J174" t="s">
        <v>20</v>
      </c>
      <c r="K174" t="s">
        <v>20</v>
      </c>
      <c r="L174" s="2">
        <v>6.3692129629629626E-2</v>
      </c>
      <c r="M174" t="s">
        <v>396</v>
      </c>
    </row>
    <row r="175" spans="1:13" x14ac:dyDescent="0.3">
      <c r="A175" s="4">
        <v>44878</v>
      </c>
      <c r="B175" s="3">
        <v>0.5</v>
      </c>
      <c r="C175" t="s">
        <v>254</v>
      </c>
      <c r="D175" t="s">
        <v>254</v>
      </c>
      <c r="E175" s="1" t="s">
        <v>22</v>
      </c>
      <c r="F175" s="1">
        <v>2020</v>
      </c>
      <c r="G175" t="s">
        <v>255</v>
      </c>
      <c r="H175" t="s">
        <v>146</v>
      </c>
      <c r="I175" t="s">
        <v>147</v>
      </c>
      <c r="J175" t="s">
        <v>20</v>
      </c>
      <c r="K175" t="s">
        <v>20</v>
      </c>
      <c r="L175" s="2">
        <v>3.4479166666666665E-2</v>
      </c>
      <c r="M175" t="s">
        <v>395</v>
      </c>
    </row>
    <row r="176" spans="1:13" x14ac:dyDescent="0.3">
      <c r="A176" s="4">
        <v>44878</v>
      </c>
      <c r="B176" s="3">
        <v>0.54166666666666663</v>
      </c>
      <c r="C176" t="s">
        <v>256</v>
      </c>
      <c r="D176" t="s">
        <v>256</v>
      </c>
      <c r="E176" s="1" t="s">
        <v>22</v>
      </c>
      <c r="F176" s="1">
        <v>2020</v>
      </c>
      <c r="G176" t="s">
        <v>257</v>
      </c>
      <c r="H176" t="s">
        <v>146</v>
      </c>
      <c r="I176" t="s">
        <v>147</v>
      </c>
      <c r="J176" t="s">
        <v>20</v>
      </c>
      <c r="K176" t="s">
        <v>20</v>
      </c>
      <c r="L176" s="2">
        <v>3.0844907407407404E-2</v>
      </c>
      <c r="M176" t="s">
        <v>395</v>
      </c>
    </row>
    <row r="177" spans="1:13" x14ac:dyDescent="0.3">
      <c r="A177" s="4">
        <v>44878</v>
      </c>
      <c r="B177" s="3">
        <v>0.57986111111111105</v>
      </c>
      <c r="C177" t="s">
        <v>258</v>
      </c>
      <c r="D177" t="s">
        <v>258</v>
      </c>
      <c r="E177" s="1" t="s">
        <v>22</v>
      </c>
      <c r="F177" s="1">
        <v>2020</v>
      </c>
      <c r="G177" t="s">
        <v>259</v>
      </c>
      <c r="H177" t="s">
        <v>146</v>
      </c>
      <c r="I177" t="s">
        <v>147</v>
      </c>
      <c r="J177" t="s">
        <v>20</v>
      </c>
      <c r="K177" t="s">
        <v>20</v>
      </c>
      <c r="L177" s="2">
        <v>3.2094907407407412E-2</v>
      </c>
      <c r="M177" t="s">
        <v>395</v>
      </c>
    </row>
    <row r="178" spans="1:13" x14ac:dyDescent="0.3">
      <c r="A178" s="4">
        <v>44878</v>
      </c>
      <c r="B178" s="3">
        <v>0.61805555555555558</v>
      </c>
      <c r="C178" t="s">
        <v>260</v>
      </c>
      <c r="D178" t="s">
        <v>260</v>
      </c>
      <c r="E178" s="1" t="s">
        <v>22</v>
      </c>
      <c r="F178" s="1">
        <v>2020</v>
      </c>
      <c r="G178" t="s">
        <v>261</v>
      </c>
      <c r="H178" t="s">
        <v>146</v>
      </c>
      <c r="I178" t="s">
        <v>147</v>
      </c>
      <c r="J178" t="s">
        <v>20</v>
      </c>
      <c r="K178" t="s">
        <v>20</v>
      </c>
      <c r="L178" s="2">
        <v>3.2881944444444443E-2</v>
      </c>
      <c r="M178" t="s">
        <v>395</v>
      </c>
    </row>
    <row r="179" spans="1:13" x14ac:dyDescent="0.3">
      <c r="A179" s="4">
        <v>44878</v>
      </c>
      <c r="B179" s="3">
        <v>0.65972222222222221</v>
      </c>
      <c r="C179" t="s">
        <v>437</v>
      </c>
      <c r="D179" t="s">
        <v>438</v>
      </c>
      <c r="E179" s="1" t="s">
        <v>12</v>
      </c>
      <c r="F179" s="1">
        <v>2020</v>
      </c>
      <c r="G179" t="s">
        <v>262</v>
      </c>
      <c r="H179" t="s">
        <v>263</v>
      </c>
      <c r="I179" t="s">
        <v>264</v>
      </c>
      <c r="J179" t="s">
        <v>86</v>
      </c>
      <c r="K179" t="s">
        <v>86</v>
      </c>
      <c r="L179" s="2">
        <v>1.681712962962963E-2</v>
      </c>
      <c r="M179" t="s">
        <v>394</v>
      </c>
    </row>
    <row r="180" spans="1:13" x14ac:dyDescent="0.3">
      <c r="A180" s="4">
        <v>44878</v>
      </c>
      <c r="B180" s="3">
        <v>0.68055555555555547</v>
      </c>
      <c r="C180" t="s">
        <v>409</v>
      </c>
      <c r="D180" t="s">
        <v>409</v>
      </c>
      <c r="E180" s="1" t="s">
        <v>22</v>
      </c>
      <c r="F180" s="1">
        <v>2002</v>
      </c>
      <c r="G180" t="s">
        <v>265</v>
      </c>
      <c r="H180" t="s">
        <v>266</v>
      </c>
      <c r="I180" t="s">
        <v>267</v>
      </c>
      <c r="J180" t="s">
        <v>38</v>
      </c>
      <c r="K180" t="s">
        <v>42</v>
      </c>
      <c r="L180" s="2">
        <v>8.4699074074074066E-2</v>
      </c>
      <c r="M180" t="s">
        <v>394</v>
      </c>
    </row>
    <row r="181" spans="1:13" x14ac:dyDescent="0.3">
      <c r="A181" s="4">
        <v>44878</v>
      </c>
      <c r="B181" s="3">
        <v>0.77777777777777779</v>
      </c>
      <c r="C181" t="s">
        <v>463</v>
      </c>
      <c r="D181" t="s">
        <v>464</v>
      </c>
      <c r="E181" s="1" t="s">
        <v>12</v>
      </c>
      <c r="F181" s="1">
        <v>2020</v>
      </c>
      <c r="G181" t="s">
        <v>194</v>
      </c>
      <c r="H181" t="s">
        <v>47</v>
      </c>
      <c r="I181" t="s">
        <v>48</v>
      </c>
      <c r="J181" t="s">
        <v>20</v>
      </c>
      <c r="K181" t="s">
        <v>20</v>
      </c>
      <c r="L181" s="2">
        <v>4.1597222222222223E-2</v>
      </c>
      <c r="M181" t="s">
        <v>396</v>
      </c>
    </row>
    <row r="182" spans="1:13" x14ac:dyDescent="0.3">
      <c r="A182" s="4">
        <v>44878</v>
      </c>
      <c r="B182" s="3">
        <v>0.82638888888888884</v>
      </c>
      <c r="C182" t="s">
        <v>252</v>
      </c>
      <c r="D182" t="s">
        <v>252</v>
      </c>
      <c r="E182" s="1" t="s">
        <v>22</v>
      </c>
      <c r="F182" s="1">
        <v>2013</v>
      </c>
      <c r="G182" t="s">
        <v>253</v>
      </c>
      <c r="H182" t="s">
        <v>106</v>
      </c>
      <c r="I182" t="s">
        <v>107</v>
      </c>
      <c r="J182" t="s">
        <v>34</v>
      </c>
      <c r="K182" t="s">
        <v>34</v>
      </c>
      <c r="L182" s="2">
        <v>7.7604166666666669E-2</v>
      </c>
      <c r="M182" t="s">
        <v>396</v>
      </c>
    </row>
    <row r="183" spans="1:13" x14ac:dyDescent="0.3">
      <c r="A183" s="4">
        <v>44878</v>
      </c>
      <c r="B183" s="3">
        <v>0.91666666666666663</v>
      </c>
      <c r="C183" t="s">
        <v>406</v>
      </c>
      <c r="D183" t="s">
        <v>407</v>
      </c>
      <c r="E183" s="1" t="s">
        <v>22</v>
      </c>
      <c r="F183" s="1">
        <v>2012</v>
      </c>
      <c r="G183" t="s">
        <v>268</v>
      </c>
      <c r="H183" t="s">
        <v>269</v>
      </c>
      <c r="I183" t="s">
        <v>270</v>
      </c>
      <c r="J183" t="s">
        <v>20</v>
      </c>
      <c r="K183" t="s">
        <v>20</v>
      </c>
      <c r="L183" s="2">
        <v>7.5567129629629637E-2</v>
      </c>
      <c r="M183" t="s">
        <v>394</v>
      </c>
    </row>
    <row r="184" spans="1:13" x14ac:dyDescent="0.3">
      <c r="A184" s="4">
        <v>44879</v>
      </c>
      <c r="B184" s="3">
        <v>3.472222222222222E-3</v>
      </c>
      <c r="C184" t="s">
        <v>225</v>
      </c>
      <c r="D184" t="s">
        <v>225</v>
      </c>
      <c r="E184" s="1" t="s">
        <v>22</v>
      </c>
      <c r="F184" s="1">
        <v>2018</v>
      </c>
      <c r="G184" t="s">
        <v>226</v>
      </c>
      <c r="H184" t="s">
        <v>99</v>
      </c>
      <c r="I184" t="s">
        <v>100</v>
      </c>
      <c r="J184" t="s">
        <v>26</v>
      </c>
      <c r="K184" t="s">
        <v>26</v>
      </c>
      <c r="L184" s="2">
        <v>3.3344907407407406E-2</v>
      </c>
      <c r="M184" t="s">
        <v>391</v>
      </c>
    </row>
    <row r="185" spans="1:13" x14ac:dyDescent="0.3">
      <c r="A185" s="4">
        <v>44879</v>
      </c>
      <c r="B185" s="3">
        <v>4.5138888888888888E-2</v>
      </c>
      <c r="C185" t="s">
        <v>409</v>
      </c>
      <c r="D185" t="s">
        <v>409</v>
      </c>
      <c r="E185" s="1" t="s">
        <v>22</v>
      </c>
      <c r="F185" s="1">
        <v>2002</v>
      </c>
      <c r="G185" t="s">
        <v>265</v>
      </c>
      <c r="H185" t="s">
        <v>266</v>
      </c>
      <c r="I185" t="s">
        <v>267</v>
      </c>
      <c r="J185" t="s">
        <v>38</v>
      </c>
      <c r="K185" t="s">
        <v>42</v>
      </c>
      <c r="L185" s="2">
        <v>8.4699074074074066E-2</v>
      </c>
      <c r="M185" t="s">
        <v>394</v>
      </c>
    </row>
    <row r="186" spans="1:13" x14ac:dyDescent="0.3">
      <c r="A186" s="4">
        <v>44879</v>
      </c>
      <c r="B186" s="3">
        <v>0.1423611111111111</v>
      </c>
      <c r="C186" t="s">
        <v>271</v>
      </c>
      <c r="D186" t="s">
        <v>271</v>
      </c>
      <c r="E186" s="1" t="s">
        <v>12</v>
      </c>
      <c r="F186" s="1">
        <v>2013</v>
      </c>
      <c r="G186" t="s">
        <v>272</v>
      </c>
      <c r="H186" t="s">
        <v>106</v>
      </c>
      <c r="I186" t="s">
        <v>107</v>
      </c>
      <c r="J186" t="s">
        <v>34</v>
      </c>
      <c r="K186" t="s">
        <v>34</v>
      </c>
      <c r="L186" s="2">
        <v>7.8391203703703713E-2</v>
      </c>
      <c r="M186" t="s">
        <v>396</v>
      </c>
    </row>
    <row r="187" spans="1:13" x14ac:dyDescent="0.3">
      <c r="A187" s="4">
        <v>44879</v>
      </c>
      <c r="B187" s="3">
        <v>0.23263888888888887</v>
      </c>
      <c r="C187" t="s">
        <v>406</v>
      </c>
      <c r="D187" t="s">
        <v>407</v>
      </c>
      <c r="E187" s="1" t="s">
        <v>22</v>
      </c>
      <c r="F187" s="1">
        <v>2012</v>
      </c>
      <c r="G187" t="s">
        <v>268</v>
      </c>
      <c r="H187" t="s">
        <v>269</v>
      </c>
      <c r="I187" t="s">
        <v>270</v>
      </c>
      <c r="J187" t="s">
        <v>20</v>
      </c>
      <c r="K187" t="s">
        <v>20</v>
      </c>
      <c r="L187" s="2">
        <v>7.5567129629629637E-2</v>
      </c>
      <c r="M187" t="s">
        <v>394</v>
      </c>
    </row>
    <row r="188" spans="1:13" x14ac:dyDescent="0.3">
      <c r="A188" s="4">
        <v>44879</v>
      </c>
      <c r="B188" s="3">
        <v>0.31944444444444448</v>
      </c>
      <c r="C188" t="s">
        <v>440</v>
      </c>
      <c r="D188" t="s">
        <v>441</v>
      </c>
      <c r="E188" s="1" t="s">
        <v>53</v>
      </c>
      <c r="F188" s="1">
        <v>2008</v>
      </c>
      <c r="G188" t="s">
        <v>273</v>
      </c>
      <c r="H188" t="s">
        <v>274</v>
      </c>
      <c r="I188" t="s">
        <v>275</v>
      </c>
      <c r="J188" t="s">
        <v>34</v>
      </c>
      <c r="K188" t="s">
        <v>26</v>
      </c>
      <c r="L188" s="2">
        <v>9.0451388888888887E-2</v>
      </c>
      <c r="M188" t="s">
        <v>393</v>
      </c>
    </row>
    <row r="189" spans="1:13" x14ac:dyDescent="0.3">
      <c r="A189" s="4">
        <v>44879</v>
      </c>
      <c r="B189" s="3">
        <v>0.4236111111111111</v>
      </c>
      <c r="C189" t="s">
        <v>498</v>
      </c>
      <c r="D189" t="s">
        <v>499</v>
      </c>
      <c r="E189" s="1" t="s">
        <v>22</v>
      </c>
      <c r="F189" s="1">
        <v>2021</v>
      </c>
      <c r="G189" t="s">
        <v>173</v>
      </c>
      <c r="H189" t="s">
        <v>174</v>
      </c>
      <c r="I189" t="s">
        <v>175</v>
      </c>
      <c r="J189" t="s">
        <v>20</v>
      </c>
      <c r="K189" t="s">
        <v>143</v>
      </c>
      <c r="L189" s="2">
        <v>7.7453703703703705E-2</v>
      </c>
      <c r="M189" t="s">
        <v>396</v>
      </c>
    </row>
    <row r="190" spans="1:13" x14ac:dyDescent="0.3">
      <c r="A190" s="4">
        <v>44879</v>
      </c>
      <c r="B190" s="3">
        <v>0.51041666666666663</v>
      </c>
      <c r="C190" t="s">
        <v>409</v>
      </c>
      <c r="D190" t="s">
        <v>409</v>
      </c>
      <c r="E190" s="1" t="s">
        <v>22</v>
      </c>
      <c r="F190" s="1">
        <v>2002</v>
      </c>
      <c r="G190" t="s">
        <v>265</v>
      </c>
      <c r="H190" t="s">
        <v>266</v>
      </c>
      <c r="I190" t="s">
        <v>267</v>
      </c>
      <c r="J190" t="s">
        <v>38</v>
      </c>
      <c r="K190" t="s">
        <v>42</v>
      </c>
      <c r="L190" s="2">
        <v>8.4699074074074066E-2</v>
      </c>
      <c r="M190" t="s">
        <v>394</v>
      </c>
    </row>
    <row r="191" spans="1:13" x14ac:dyDescent="0.3">
      <c r="A191" s="4">
        <v>44879</v>
      </c>
      <c r="B191" s="3">
        <v>0.60763888888888895</v>
      </c>
      <c r="C191" t="s">
        <v>446</v>
      </c>
      <c r="D191" t="s">
        <v>447</v>
      </c>
      <c r="E191" s="1" t="s">
        <v>12</v>
      </c>
      <c r="F191" s="1">
        <v>2018</v>
      </c>
      <c r="G191" t="s">
        <v>39</v>
      </c>
      <c r="H191" t="s">
        <v>40</v>
      </c>
      <c r="I191" t="s">
        <v>41</v>
      </c>
      <c r="J191" t="s">
        <v>20</v>
      </c>
      <c r="K191" t="s">
        <v>42</v>
      </c>
      <c r="L191" s="2">
        <v>6.3784722222222215E-2</v>
      </c>
      <c r="M191" t="s">
        <v>390</v>
      </c>
    </row>
    <row r="192" spans="1:13" x14ac:dyDescent="0.3">
      <c r="A192" s="4">
        <v>44879</v>
      </c>
      <c r="B192" s="3">
        <v>0.68402777777777779</v>
      </c>
      <c r="C192" t="s">
        <v>508</v>
      </c>
      <c r="D192" t="s">
        <v>509</v>
      </c>
      <c r="E192" s="1" t="s">
        <v>22</v>
      </c>
      <c r="F192" s="1">
        <v>2019</v>
      </c>
      <c r="G192" t="s">
        <v>43</v>
      </c>
      <c r="H192" t="s">
        <v>44</v>
      </c>
      <c r="I192" t="s">
        <v>45</v>
      </c>
      <c r="J192" t="s">
        <v>38</v>
      </c>
      <c r="K192" t="s">
        <v>20</v>
      </c>
      <c r="L192" s="2">
        <v>6.2280092592592595E-2</v>
      </c>
      <c r="M192" t="s">
        <v>393</v>
      </c>
    </row>
    <row r="193" spans="1:13" x14ac:dyDescent="0.3">
      <c r="A193" s="4">
        <v>44879</v>
      </c>
      <c r="B193" s="3">
        <v>0.75694444444444453</v>
      </c>
      <c r="C193" t="s">
        <v>532</v>
      </c>
      <c r="D193" t="s">
        <v>533</v>
      </c>
      <c r="E193" s="1" t="s">
        <v>12</v>
      </c>
      <c r="F193" s="1">
        <v>2009</v>
      </c>
      <c r="G193" t="s">
        <v>35</v>
      </c>
      <c r="H193" t="s">
        <v>36</v>
      </c>
      <c r="I193" t="s">
        <v>37</v>
      </c>
      <c r="J193" t="s">
        <v>38</v>
      </c>
      <c r="K193" t="s">
        <v>38</v>
      </c>
      <c r="L193" s="2">
        <v>5.9432870370370372E-2</v>
      </c>
      <c r="M193" t="s">
        <v>398</v>
      </c>
    </row>
    <row r="194" spans="1:13" x14ac:dyDescent="0.3">
      <c r="A194" s="4">
        <v>44879</v>
      </c>
      <c r="B194" s="3">
        <v>0.82638888888888884</v>
      </c>
      <c r="C194" t="s">
        <v>271</v>
      </c>
      <c r="D194" t="s">
        <v>271</v>
      </c>
      <c r="E194" s="1" t="s">
        <v>12</v>
      </c>
      <c r="F194" s="1">
        <v>2013</v>
      </c>
      <c r="G194" t="s">
        <v>272</v>
      </c>
      <c r="H194" t="s">
        <v>106</v>
      </c>
      <c r="I194" t="s">
        <v>107</v>
      </c>
      <c r="J194" t="s">
        <v>34</v>
      </c>
      <c r="K194" t="s">
        <v>34</v>
      </c>
      <c r="L194" s="2">
        <v>7.8391203703703713E-2</v>
      </c>
      <c r="M194" t="s">
        <v>396</v>
      </c>
    </row>
    <row r="195" spans="1:13" x14ac:dyDescent="0.3">
      <c r="A195" s="4">
        <v>44879</v>
      </c>
      <c r="B195" s="3">
        <v>0.91666666666666663</v>
      </c>
      <c r="C195" t="s">
        <v>411</v>
      </c>
      <c r="D195" t="s">
        <v>412</v>
      </c>
      <c r="E195" s="1" t="s">
        <v>53</v>
      </c>
      <c r="F195" s="1">
        <v>2015</v>
      </c>
      <c r="G195" t="s">
        <v>276</v>
      </c>
      <c r="H195" t="s">
        <v>277</v>
      </c>
      <c r="I195" t="s">
        <v>278</v>
      </c>
      <c r="J195" t="s">
        <v>34</v>
      </c>
      <c r="K195" t="s">
        <v>34</v>
      </c>
      <c r="L195" s="2">
        <v>7.9907407407407413E-2</v>
      </c>
      <c r="M195" t="s">
        <v>394</v>
      </c>
    </row>
    <row r="196" spans="1:13" x14ac:dyDescent="0.3">
      <c r="A196" s="4">
        <v>44880</v>
      </c>
      <c r="B196" s="3">
        <v>6.9444444444444441E-3</v>
      </c>
      <c r="C196" t="s">
        <v>463</v>
      </c>
      <c r="D196" t="s">
        <v>464</v>
      </c>
      <c r="E196" s="1" t="s">
        <v>12</v>
      </c>
      <c r="F196" s="1">
        <v>2020</v>
      </c>
      <c r="G196" t="s">
        <v>194</v>
      </c>
      <c r="H196" t="s">
        <v>47</v>
      </c>
      <c r="I196" t="s">
        <v>48</v>
      </c>
      <c r="J196" t="s">
        <v>20</v>
      </c>
      <c r="K196" t="s">
        <v>20</v>
      </c>
      <c r="L196" s="2">
        <v>4.1597222222222223E-2</v>
      </c>
      <c r="M196" t="s">
        <v>396</v>
      </c>
    </row>
    <row r="197" spans="1:13" x14ac:dyDescent="0.3">
      <c r="A197" s="4">
        <v>44880</v>
      </c>
      <c r="B197" s="3">
        <v>5.5555555555555552E-2</v>
      </c>
      <c r="C197" t="s">
        <v>498</v>
      </c>
      <c r="D197" t="s">
        <v>499</v>
      </c>
      <c r="E197" s="1" t="s">
        <v>22</v>
      </c>
      <c r="F197" s="1">
        <v>2021</v>
      </c>
      <c r="G197" t="s">
        <v>173</v>
      </c>
      <c r="H197" t="s">
        <v>174</v>
      </c>
      <c r="I197" t="s">
        <v>175</v>
      </c>
      <c r="J197" t="s">
        <v>20</v>
      </c>
      <c r="K197" t="s">
        <v>143</v>
      </c>
      <c r="L197" s="2">
        <v>7.7453703703703705E-2</v>
      </c>
      <c r="M197" t="s">
        <v>396</v>
      </c>
    </row>
    <row r="198" spans="1:13" x14ac:dyDescent="0.3">
      <c r="A198" s="4">
        <v>44880</v>
      </c>
      <c r="B198" s="3">
        <v>0.14583333333333334</v>
      </c>
      <c r="C198" t="s">
        <v>279</v>
      </c>
      <c r="D198" t="s">
        <v>279</v>
      </c>
      <c r="E198" s="1" t="s">
        <v>22</v>
      </c>
      <c r="F198" s="1">
        <v>2020</v>
      </c>
      <c r="G198" t="s">
        <v>280</v>
      </c>
      <c r="H198" t="s">
        <v>29</v>
      </c>
      <c r="I198" t="s">
        <v>30</v>
      </c>
      <c r="J198" t="s">
        <v>20</v>
      </c>
      <c r="K198" t="s">
        <v>20</v>
      </c>
      <c r="L198" s="2">
        <v>4.0046296296296295E-2</v>
      </c>
      <c r="M198" t="s">
        <v>396</v>
      </c>
    </row>
    <row r="199" spans="1:13" x14ac:dyDescent="0.3">
      <c r="A199" s="4">
        <v>44880</v>
      </c>
      <c r="B199" s="3">
        <v>0.19444444444444445</v>
      </c>
      <c r="C199" t="s">
        <v>411</v>
      </c>
      <c r="D199" t="s">
        <v>412</v>
      </c>
      <c r="E199" s="1" t="s">
        <v>53</v>
      </c>
      <c r="F199" s="1">
        <v>2015</v>
      </c>
      <c r="G199" t="s">
        <v>276</v>
      </c>
      <c r="H199" t="s">
        <v>277</v>
      </c>
      <c r="I199" t="s">
        <v>278</v>
      </c>
      <c r="J199" t="s">
        <v>34</v>
      </c>
      <c r="K199" t="s">
        <v>34</v>
      </c>
      <c r="L199" s="2">
        <v>7.9907407407407413E-2</v>
      </c>
      <c r="M199" t="s">
        <v>394</v>
      </c>
    </row>
    <row r="200" spans="1:13" x14ac:dyDescent="0.3">
      <c r="A200" s="4">
        <v>44880</v>
      </c>
      <c r="B200" s="3">
        <v>0.28472222222222221</v>
      </c>
      <c r="C200" t="s">
        <v>532</v>
      </c>
      <c r="D200" t="s">
        <v>533</v>
      </c>
      <c r="E200" s="1" t="s">
        <v>12</v>
      </c>
      <c r="F200" s="1">
        <v>2009</v>
      </c>
      <c r="G200" t="s">
        <v>35</v>
      </c>
      <c r="H200" t="s">
        <v>36</v>
      </c>
      <c r="I200" t="s">
        <v>37</v>
      </c>
      <c r="J200" t="s">
        <v>38</v>
      </c>
      <c r="K200" t="s">
        <v>38</v>
      </c>
      <c r="L200" s="2">
        <v>5.9432870370370372E-2</v>
      </c>
      <c r="M200" t="s">
        <v>398</v>
      </c>
    </row>
    <row r="201" spans="1:13" x14ac:dyDescent="0.3">
      <c r="A201" s="4">
        <v>44880</v>
      </c>
      <c r="B201" s="3">
        <v>0.35416666666666669</v>
      </c>
      <c r="C201" t="s">
        <v>437</v>
      </c>
      <c r="D201" t="s">
        <v>438</v>
      </c>
      <c r="E201" s="1" t="s">
        <v>12</v>
      </c>
      <c r="F201" s="1">
        <v>2020</v>
      </c>
      <c r="G201" t="s">
        <v>262</v>
      </c>
      <c r="H201" t="s">
        <v>263</v>
      </c>
      <c r="I201" t="s">
        <v>264</v>
      </c>
      <c r="J201" t="s">
        <v>86</v>
      </c>
      <c r="K201" t="s">
        <v>86</v>
      </c>
      <c r="L201" s="2">
        <v>1.681712962962963E-2</v>
      </c>
      <c r="M201" t="s">
        <v>394</v>
      </c>
    </row>
    <row r="202" spans="1:13" x14ac:dyDescent="0.3">
      <c r="A202" s="4">
        <v>44880</v>
      </c>
      <c r="B202" s="3">
        <v>0.375</v>
      </c>
      <c r="C202" t="s">
        <v>446</v>
      </c>
      <c r="D202" t="s">
        <v>447</v>
      </c>
      <c r="E202" s="1" t="s">
        <v>12</v>
      </c>
      <c r="F202" s="1">
        <v>2018</v>
      </c>
      <c r="G202" t="s">
        <v>39</v>
      </c>
      <c r="H202" t="s">
        <v>40</v>
      </c>
      <c r="I202" t="s">
        <v>41</v>
      </c>
      <c r="J202" t="s">
        <v>20</v>
      </c>
      <c r="K202" t="s">
        <v>42</v>
      </c>
      <c r="L202" s="2">
        <v>6.3784722222222215E-2</v>
      </c>
      <c r="M202" t="s">
        <v>390</v>
      </c>
    </row>
    <row r="203" spans="1:13" x14ac:dyDescent="0.3">
      <c r="A203" s="4">
        <v>44880</v>
      </c>
      <c r="B203" s="3">
        <v>0.44791666666666669</v>
      </c>
      <c r="C203" t="s">
        <v>508</v>
      </c>
      <c r="D203" t="s">
        <v>509</v>
      </c>
      <c r="E203" s="1" t="s">
        <v>22</v>
      </c>
      <c r="F203" s="1">
        <v>2019</v>
      </c>
      <c r="G203" t="s">
        <v>43</v>
      </c>
      <c r="H203" t="s">
        <v>44</v>
      </c>
      <c r="I203" t="s">
        <v>45</v>
      </c>
      <c r="J203" t="s">
        <v>38</v>
      </c>
      <c r="K203" t="s">
        <v>20</v>
      </c>
      <c r="L203" s="2">
        <v>6.2280092592592595E-2</v>
      </c>
      <c r="M203" t="s">
        <v>393</v>
      </c>
    </row>
    <row r="204" spans="1:13" x14ac:dyDescent="0.3">
      <c r="A204" s="4">
        <v>44880</v>
      </c>
      <c r="B204" s="3">
        <v>0.52083333333333337</v>
      </c>
      <c r="C204" t="s">
        <v>532</v>
      </c>
      <c r="D204" t="s">
        <v>533</v>
      </c>
      <c r="E204" s="1" t="s">
        <v>12</v>
      </c>
      <c r="F204" s="1">
        <v>2009</v>
      </c>
      <c r="G204" t="s">
        <v>35</v>
      </c>
      <c r="H204" t="s">
        <v>36</v>
      </c>
      <c r="I204" t="s">
        <v>37</v>
      </c>
      <c r="J204" t="s">
        <v>38</v>
      </c>
      <c r="K204" t="s">
        <v>38</v>
      </c>
      <c r="L204" s="2">
        <v>5.9432870370370372E-2</v>
      </c>
      <c r="M204" t="s">
        <v>398</v>
      </c>
    </row>
    <row r="205" spans="1:13" x14ac:dyDescent="0.3">
      <c r="A205" s="4">
        <v>44880</v>
      </c>
      <c r="B205" s="3">
        <v>0.59027777777777779</v>
      </c>
      <c r="C205" t="s">
        <v>279</v>
      </c>
      <c r="D205" t="s">
        <v>279</v>
      </c>
      <c r="E205" s="1" t="s">
        <v>22</v>
      </c>
      <c r="F205" s="1">
        <v>2020</v>
      </c>
      <c r="G205" t="s">
        <v>280</v>
      </c>
      <c r="H205" t="s">
        <v>29</v>
      </c>
      <c r="I205" t="s">
        <v>30</v>
      </c>
      <c r="J205" t="s">
        <v>20</v>
      </c>
      <c r="K205" t="s">
        <v>20</v>
      </c>
      <c r="L205" s="2">
        <v>4.0046296296296295E-2</v>
      </c>
      <c r="M205" t="s">
        <v>396</v>
      </c>
    </row>
    <row r="206" spans="1:13" x14ac:dyDescent="0.3">
      <c r="A206" s="4">
        <v>44880</v>
      </c>
      <c r="B206" s="3">
        <v>0.63888888888888895</v>
      </c>
      <c r="C206" t="s">
        <v>473</v>
      </c>
      <c r="D206" t="s">
        <v>474</v>
      </c>
      <c r="E206" s="1" t="s">
        <v>12</v>
      </c>
      <c r="F206" s="1">
        <v>2014</v>
      </c>
      <c r="G206" t="s">
        <v>91</v>
      </c>
      <c r="H206" t="s">
        <v>92</v>
      </c>
      <c r="I206" t="s">
        <v>93</v>
      </c>
      <c r="J206" t="s">
        <v>42</v>
      </c>
      <c r="K206" t="s">
        <v>42</v>
      </c>
      <c r="L206" s="2">
        <v>6.8715277777777778E-2</v>
      </c>
      <c r="M206" t="s">
        <v>394</v>
      </c>
    </row>
    <row r="207" spans="1:13" x14ac:dyDescent="0.3">
      <c r="A207" s="4">
        <v>44880</v>
      </c>
      <c r="B207" s="3">
        <v>0.71875</v>
      </c>
      <c r="C207" t="s">
        <v>500</v>
      </c>
      <c r="D207" t="s">
        <v>501</v>
      </c>
      <c r="E207" s="1" t="s">
        <v>22</v>
      </c>
      <c r="F207" s="1">
        <v>2009</v>
      </c>
      <c r="G207" t="s">
        <v>94</v>
      </c>
      <c r="H207" t="s">
        <v>95</v>
      </c>
      <c r="I207" t="s">
        <v>96</v>
      </c>
      <c r="J207" t="s">
        <v>20</v>
      </c>
      <c r="K207" t="s">
        <v>16</v>
      </c>
      <c r="L207" s="2">
        <v>6.7766203703703703E-2</v>
      </c>
      <c r="M207" t="s">
        <v>400</v>
      </c>
    </row>
    <row r="208" spans="1:13" x14ac:dyDescent="0.3">
      <c r="A208" s="4">
        <v>44880</v>
      </c>
      <c r="B208" s="3">
        <v>0.79861111111111116</v>
      </c>
      <c r="C208" t="s">
        <v>516</v>
      </c>
      <c r="D208" t="s">
        <v>87</v>
      </c>
      <c r="E208" s="1" t="s">
        <v>22</v>
      </c>
      <c r="F208" s="1">
        <v>2018</v>
      </c>
      <c r="G208" t="s">
        <v>88</v>
      </c>
      <c r="H208" t="s">
        <v>89</v>
      </c>
      <c r="I208" t="s">
        <v>90</v>
      </c>
      <c r="J208" t="s">
        <v>20</v>
      </c>
      <c r="K208" t="s">
        <v>20</v>
      </c>
      <c r="L208" s="2">
        <v>6.1087962962962962E-2</v>
      </c>
      <c r="M208" t="s">
        <v>396</v>
      </c>
    </row>
    <row r="209" spans="1:13" x14ac:dyDescent="0.3">
      <c r="A209" s="4">
        <v>44880</v>
      </c>
      <c r="B209" s="3">
        <v>0.86805555555555547</v>
      </c>
      <c r="C209" t="s">
        <v>279</v>
      </c>
      <c r="D209" t="s">
        <v>279</v>
      </c>
      <c r="E209" s="1" t="s">
        <v>22</v>
      </c>
      <c r="F209" s="1">
        <v>2020</v>
      </c>
      <c r="G209" t="s">
        <v>280</v>
      </c>
      <c r="H209" t="s">
        <v>29</v>
      </c>
      <c r="I209" t="s">
        <v>30</v>
      </c>
      <c r="J209" t="s">
        <v>20</v>
      </c>
      <c r="K209" t="s">
        <v>20</v>
      </c>
      <c r="L209" s="2">
        <v>4.0046296296296295E-2</v>
      </c>
      <c r="M209" t="s">
        <v>396</v>
      </c>
    </row>
    <row r="210" spans="1:13" x14ac:dyDescent="0.3">
      <c r="A210" s="4">
        <v>44880</v>
      </c>
      <c r="B210" s="3">
        <v>0.91666666666666663</v>
      </c>
      <c r="C210" t="s">
        <v>465</v>
      </c>
      <c r="D210" t="s">
        <v>466</v>
      </c>
      <c r="E210" s="1" t="s">
        <v>12</v>
      </c>
      <c r="F210" s="1">
        <v>2020</v>
      </c>
      <c r="G210" t="s">
        <v>281</v>
      </c>
      <c r="H210" t="s">
        <v>47</v>
      </c>
      <c r="I210" t="s">
        <v>48</v>
      </c>
      <c r="J210" t="s">
        <v>20</v>
      </c>
      <c r="K210" t="s">
        <v>20</v>
      </c>
      <c r="L210" s="2">
        <v>3.6006944444444446E-2</v>
      </c>
      <c r="M210" t="s">
        <v>396</v>
      </c>
    </row>
    <row r="211" spans="1:13" x14ac:dyDescent="0.3">
      <c r="A211" s="4">
        <v>44880</v>
      </c>
      <c r="B211" s="3">
        <v>0.95833333333333337</v>
      </c>
      <c r="C211" t="s">
        <v>457</v>
      </c>
      <c r="D211" t="s">
        <v>458</v>
      </c>
      <c r="E211" s="1" t="s">
        <v>22</v>
      </c>
      <c r="F211" s="1">
        <v>2010</v>
      </c>
      <c r="G211" t="s">
        <v>207</v>
      </c>
      <c r="H211" t="s">
        <v>208</v>
      </c>
      <c r="I211" t="s">
        <v>209</v>
      </c>
      <c r="J211" t="s">
        <v>20</v>
      </c>
      <c r="K211" t="s">
        <v>20</v>
      </c>
      <c r="L211" s="2">
        <v>0</v>
      </c>
      <c r="M211" t="s">
        <v>395</v>
      </c>
    </row>
    <row r="212" spans="1:13" x14ac:dyDescent="0.3">
      <c r="A212" s="4">
        <v>44881</v>
      </c>
      <c r="B212" s="3">
        <v>5.2083333333333336E-2</v>
      </c>
      <c r="C212" t="s">
        <v>473</v>
      </c>
      <c r="D212" t="s">
        <v>474</v>
      </c>
      <c r="E212" s="1" t="s">
        <v>12</v>
      </c>
      <c r="F212" s="1">
        <v>2014</v>
      </c>
      <c r="G212" t="s">
        <v>91</v>
      </c>
      <c r="H212" t="s">
        <v>92</v>
      </c>
      <c r="I212" t="s">
        <v>93</v>
      </c>
      <c r="J212" t="s">
        <v>42</v>
      </c>
      <c r="K212" t="s">
        <v>42</v>
      </c>
      <c r="L212" s="2">
        <v>6.8715277777777778E-2</v>
      </c>
      <c r="M212" t="s">
        <v>394</v>
      </c>
    </row>
    <row r="213" spans="1:13" x14ac:dyDescent="0.3">
      <c r="A213" s="4">
        <v>44881</v>
      </c>
      <c r="B213" s="3">
        <v>0.13194444444444445</v>
      </c>
      <c r="C213" t="s">
        <v>282</v>
      </c>
      <c r="D213" t="s">
        <v>282</v>
      </c>
      <c r="E213" s="1" t="s">
        <v>22</v>
      </c>
      <c r="F213" s="1">
        <v>2020</v>
      </c>
      <c r="G213" t="s">
        <v>283</v>
      </c>
      <c r="H213" t="s">
        <v>29</v>
      </c>
      <c r="I213" t="s">
        <v>30</v>
      </c>
      <c r="J213" t="s">
        <v>20</v>
      </c>
      <c r="K213" t="s">
        <v>20</v>
      </c>
      <c r="L213" s="2">
        <v>3.8333333333333337E-2</v>
      </c>
      <c r="M213" t="s">
        <v>396</v>
      </c>
    </row>
    <row r="214" spans="1:13" x14ac:dyDescent="0.3">
      <c r="A214" s="4">
        <v>44881</v>
      </c>
      <c r="B214" s="3">
        <v>0.17708333333333334</v>
      </c>
      <c r="C214" t="s">
        <v>500</v>
      </c>
      <c r="D214" t="s">
        <v>501</v>
      </c>
      <c r="E214" s="1" t="s">
        <v>22</v>
      </c>
      <c r="F214" s="1">
        <v>2009</v>
      </c>
      <c r="G214" t="s">
        <v>94</v>
      </c>
      <c r="H214" t="s">
        <v>95</v>
      </c>
      <c r="I214" t="s">
        <v>96</v>
      </c>
      <c r="J214" t="s">
        <v>20</v>
      </c>
      <c r="K214" t="s">
        <v>16</v>
      </c>
      <c r="L214" s="2">
        <v>6.7766203703703703E-2</v>
      </c>
      <c r="M214" t="s">
        <v>400</v>
      </c>
    </row>
    <row r="215" spans="1:13" x14ac:dyDescent="0.3">
      <c r="A215" s="4">
        <v>44881</v>
      </c>
      <c r="B215" s="3">
        <v>0.25694444444444448</v>
      </c>
      <c r="C215" t="s">
        <v>425</v>
      </c>
      <c r="D215" t="s">
        <v>426</v>
      </c>
      <c r="E215" s="1" t="s">
        <v>12</v>
      </c>
      <c r="F215" s="1">
        <v>2018</v>
      </c>
      <c r="G215" t="s">
        <v>284</v>
      </c>
      <c r="H215" t="s">
        <v>285</v>
      </c>
      <c r="I215" t="s">
        <v>286</v>
      </c>
      <c r="J215" t="s">
        <v>26</v>
      </c>
      <c r="K215" t="s">
        <v>26</v>
      </c>
      <c r="L215" s="2">
        <v>8.1481481481481474E-3</v>
      </c>
      <c r="M215" t="s">
        <v>400</v>
      </c>
    </row>
    <row r="216" spans="1:13" x14ac:dyDescent="0.3">
      <c r="A216" s="4">
        <v>44881</v>
      </c>
      <c r="B216" s="3">
        <v>0.2673611111111111</v>
      </c>
      <c r="C216" t="s">
        <v>538</v>
      </c>
      <c r="D216" t="s">
        <v>539</v>
      </c>
      <c r="E216" s="1" t="s">
        <v>12</v>
      </c>
      <c r="F216" s="1">
        <v>2019</v>
      </c>
      <c r="G216" t="s">
        <v>59</v>
      </c>
      <c r="H216" t="s">
        <v>60</v>
      </c>
      <c r="I216" t="s">
        <v>61</v>
      </c>
      <c r="J216" t="s">
        <v>16</v>
      </c>
      <c r="K216" t="s">
        <v>16</v>
      </c>
      <c r="L216" s="2">
        <v>7.166666666666667E-2</v>
      </c>
      <c r="M216" t="s">
        <v>396</v>
      </c>
    </row>
    <row r="217" spans="1:13" x14ac:dyDescent="0.3">
      <c r="A217" s="4">
        <v>44881</v>
      </c>
      <c r="B217" s="3">
        <v>0.35069444444444442</v>
      </c>
      <c r="C217" t="s">
        <v>473</v>
      </c>
      <c r="D217" t="s">
        <v>474</v>
      </c>
      <c r="E217" s="1" t="s">
        <v>12</v>
      </c>
      <c r="F217" s="1">
        <v>2014</v>
      </c>
      <c r="G217" t="s">
        <v>91</v>
      </c>
      <c r="H217" t="s">
        <v>92</v>
      </c>
      <c r="I217" t="s">
        <v>93</v>
      </c>
      <c r="J217" t="s">
        <v>42</v>
      </c>
      <c r="K217" t="s">
        <v>42</v>
      </c>
      <c r="L217" s="2">
        <v>6.8715277777777778E-2</v>
      </c>
      <c r="M217" t="s">
        <v>394</v>
      </c>
    </row>
    <row r="218" spans="1:13" x14ac:dyDescent="0.3">
      <c r="A218" s="4">
        <v>44881</v>
      </c>
      <c r="B218" s="3">
        <v>0.43055555555555558</v>
      </c>
      <c r="C218" t="s">
        <v>500</v>
      </c>
      <c r="D218" t="s">
        <v>501</v>
      </c>
      <c r="E218" s="1" t="s">
        <v>22</v>
      </c>
      <c r="F218" s="1">
        <v>2009</v>
      </c>
      <c r="G218" t="s">
        <v>94</v>
      </c>
      <c r="H218" t="s">
        <v>95</v>
      </c>
      <c r="I218" t="s">
        <v>96</v>
      </c>
      <c r="J218" t="s">
        <v>20</v>
      </c>
      <c r="K218" t="s">
        <v>16</v>
      </c>
      <c r="L218" s="2">
        <v>6.7766203703703703E-2</v>
      </c>
      <c r="M218" t="s">
        <v>400</v>
      </c>
    </row>
    <row r="219" spans="1:13" x14ac:dyDescent="0.3">
      <c r="A219" s="4">
        <v>44881</v>
      </c>
      <c r="B219" s="3">
        <v>0.51041666666666663</v>
      </c>
      <c r="C219" t="s">
        <v>516</v>
      </c>
      <c r="D219" t="s">
        <v>87</v>
      </c>
      <c r="E219" s="1" t="s">
        <v>22</v>
      </c>
      <c r="F219" s="1">
        <v>2018</v>
      </c>
      <c r="G219" t="s">
        <v>88</v>
      </c>
      <c r="H219" t="s">
        <v>89</v>
      </c>
      <c r="I219" t="s">
        <v>90</v>
      </c>
      <c r="J219" t="s">
        <v>20</v>
      </c>
      <c r="K219" t="s">
        <v>20</v>
      </c>
      <c r="L219" s="2">
        <v>6.1087962962962962E-2</v>
      </c>
      <c r="M219" t="s">
        <v>396</v>
      </c>
    </row>
    <row r="220" spans="1:13" x14ac:dyDescent="0.3">
      <c r="A220" s="4">
        <v>44881</v>
      </c>
      <c r="B220" s="3">
        <v>0.57986111111111105</v>
      </c>
      <c r="C220" t="s">
        <v>282</v>
      </c>
      <c r="D220" t="s">
        <v>282</v>
      </c>
      <c r="E220" s="1" t="s">
        <v>22</v>
      </c>
      <c r="F220" s="1">
        <v>2020</v>
      </c>
      <c r="G220" t="s">
        <v>283</v>
      </c>
      <c r="H220" t="s">
        <v>29</v>
      </c>
      <c r="I220" t="s">
        <v>30</v>
      </c>
      <c r="J220" t="s">
        <v>20</v>
      </c>
      <c r="K220" t="s">
        <v>20</v>
      </c>
      <c r="L220" s="2">
        <v>3.8333333333333337E-2</v>
      </c>
      <c r="M220" t="s">
        <v>396</v>
      </c>
    </row>
    <row r="221" spans="1:13" x14ac:dyDescent="0.3">
      <c r="A221" s="4">
        <v>44881</v>
      </c>
      <c r="B221" s="3">
        <v>0.625</v>
      </c>
      <c r="C221" t="s">
        <v>403</v>
      </c>
      <c r="D221" t="s">
        <v>404</v>
      </c>
      <c r="E221" s="1" t="s">
        <v>22</v>
      </c>
      <c r="F221" s="1">
        <v>2018</v>
      </c>
      <c r="G221" t="s">
        <v>168</v>
      </c>
      <c r="H221" t="s">
        <v>169</v>
      </c>
      <c r="I221" t="s">
        <v>170</v>
      </c>
      <c r="J221" t="s">
        <v>20</v>
      </c>
      <c r="K221" t="s">
        <v>20</v>
      </c>
      <c r="L221" s="2">
        <v>8.340277777777777E-2</v>
      </c>
      <c r="M221" t="s">
        <v>395</v>
      </c>
    </row>
    <row r="222" spans="1:13" x14ac:dyDescent="0.3">
      <c r="A222" s="4">
        <v>44881</v>
      </c>
      <c r="B222" s="3">
        <v>0.71875</v>
      </c>
      <c r="C222" t="s">
        <v>479</v>
      </c>
      <c r="D222" t="s">
        <v>480</v>
      </c>
      <c r="E222" s="1" t="s">
        <v>12</v>
      </c>
      <c r="F222" s="1">
        <v>2014</v>
      </c>
      <c r="G222" t="s">
        <v>179</v>
      </c>
      <c r="H222" t="s">
        <v>180</v>
      </c>
      <c r="I222" t="s">
        <v>181</v>
      </c>
      <c r="J222" t="s">
        <v>20</v>
      </c>
      <c r="K222" t="s">
        <v>42</v>
      </c>
      <c r="L222" s="2">
        <v>7.0104166666666676E-2</v>
      </c>
      <c r="M222" t="s">
        <v>394</v>
      </c>
    </row>
    <row r="223" spans="1:13" x14ac:dyDescent="0.3">
      <c r="A223" s="4">
        <v>44881</v>
      </c>
      <c r="B223" s="3">
        <v>0.79861111111111116</v>
      </c>
      <c r="C223" t="s">
        <v>423</v>
      </c>
      <c r="D223" t="s">
        <v>424</v>
      </c>
      <c r="E223" s="1" t="s">
        <v>12</v>
      </c>
      <c r="F223" s="1">
        <v>2015</v>
      </c>
      <c r="G223" t="s">
        <v>176</v>
      </c>
      <c r="H223" t="s">
        <v>177</v>
      </c>
      <c r="I223" t="s">
        <v>178</v>
      </c>
      <c r="J223" t="s">
        <v>20</v>
      </c>
      <c r="K223" t="s">
        <v>20</v>
      </c>
      <c r="L223" s="2">
        <v>6.1898148148148147E-2</v>
      </c>
      <c r="M223" t="s">
        <v>400</v>
      </c>
    </row>
    <row r="224" spans="1:13" x14ac:dyDescent="0.3">
      <c r="A224" s="4">
        <v>44881</v>
      </c>
      <c r="B224" s="3">
        <v>0.87152777777777779</v>
      </c>
      <c r="C224" t="s">
        <v>282</v>
      </c>
      <c r="D224" t="s">
        <v>282</v>
      </c>
      <c r="E224" s="1" t="s">
        <v>22</v>
      </c>
      <c r="F224" s="1">
        <v>2020</v>
      </c>
      <c r="G224" t="s">
        <v>283</v>
      </c>
      <c r="H224" t="s">
        <v>29</v>
      </c>
      <c r="I224" t="s">
        <v>30</v>
      </c>
      <c r="J224" t="s">
        <v>20</v>
      </c>
      <c r="K224" t="s">
        <v>20</v>
      </c>
      <c r="L224" s="2">
        <v>3.8333333333333337E-2</v>
      </c>
      <c r="M224" t="s">
        <v>396</v>
      </c>
    </row>
    <row r="225" spans="1:13" x14ac:dyDescent="0.3">
      <c r="A225" s="4">
        <v>44881</v>
      </c>
      <c r="B225" s="3">
        <v>0.91666666666666663</v>
      </c>
      <c r="C225" t="s">
        <v>489</v>
      </c>
      <c r="D225" t="s">
        <v>490</v>
      </c>
      <c r="E225" s="1" t="s">
        <v>22</v>
      </c>
      <c r="F225" s="1">
        <v>2012</v>
      </c>
      <c r="G225" t="s">
        <v>287</v>
      </c>
      <c r="H225" t="s">
        <v>288</v>
      </c>
      <c r="I225" t="s">
        <v>209</v>
      </c>
      <c r="J225" t="s">
        <v>20</v>
      </c>
      <c r="K225" t="s">
        <v>20</v>
      </c>
      <c r="L225" s="2">
        <v>0</v>
      </c>
      <c r="M225" t="s">
        <v>395</v>
      </c>
    </row>
    <row r="226" spans="1:13" x14ac:dyDescent="0.3">
      <c r="A226" s="4">
        <v>44882</v>
      </c>
      <c r="B226" s="3">
        <v>1.0416666666666666E-2</v>
      </c>
      <c r="C226" t="s">
        <v>411</v>
      </c>
      <c r="D226" t="s">
        <v>412</v>
      </c>
      <c r="E226" s="1" t="s">
        <v>53</v>
      </c>
      <c r="F226" s="1">
        <v>2015</v>
      </c>
      <c r="G226" t="s">
        <v>276</v>
      </c>
      <c r="H226" t="s">
        <v>277</v>
      </c>
      <c r="I226" t="s">
        <v>278</v>
      </c>
      <c r="J226" t="s">
        <v>34</v>
      </c>
      <c r="K226" t="s">
        <v>34</v>
      </c>
      <c r="L226" s="2">
        <v>7.9907407407407413E-2</v>
      </c>
      <c r="M226" t="s">
        <v>394</v>
      </c>
    </row>
    <row r="227" spans="1:13" x14ac:dyDescent="0.3">
      <c r="A227" s="4">
        <v>44882</v>
      </c>
      <c r="B227" s="3">
        <v>0.10069444444444443</v>
      </c>
      <c r="C227" t="s">
        <v>289</v>
      </c>
      <c r="D227" t="s">
        <v>289</v>
      </c>
      <c r="E227" s="1" t="s">
        <v>22</v>
      </c>
      <c r="F227" s="1">
        <v>2021</v>
      </c>
      <c r="G227" t="s">
        <v>290</v>
      </c>
      <c r="H227" t="s">
        <v>291</v>
      </c>
      <c r="I227" t="s">
        <v>30</v>
      </c>
      <c r="J227" t="s">
        <v>20</v>
      </c>
      <c r="K227" t="s">
        <v>52</v>
      </c>
      <c r="L227" s="2">
        <v>4.116898148148148E-2</v>
      </c>
      <c r="M227" t="s">
        <v>396</v>
      </c>
    </row>
    <row r="228" spans="1:13" x14ac:dyDescent="0.3">
      <c r="A228" s="4">
        <v>44882</v>
      </c>
      <c r="B228" s="3">
        <v>0.14930555555555555</v>
      </c>
      <c r="C228" t="s">
        <v>489</v>
      </c>
      <c r="D228" t="s">
        <v>490</v>
      </c>
      <c r="E228" s="1" t="s">
        <v>22</v>
      </c>
      <c r="F228" s="1">
        <v>2012</v>
      </c>
      <c r="G228" t="s">
        <v>287</v>
      </c>
      <c r="H228" t="s">
        <v>288</v>
      </c>
      <c r="I228" t="s">
        <v>209</v>
      </c>
      <c r="J228" t="s">
        <v>20</v>
      </c>
      <c r="K228" t="s">
        <v>20</v>
      </c>
      <c r="L228" s="2">
        <v>0</v>
      </c>
      <c r="M228" t="s">
        <v>395</v>
      </c>
    </row>
    <row r="229" spans="1:13" x14ac:dyDescent="0.3">
      <c r="A229" s="4">
        <v>44882</v>
      </c>
      <c r="B229" s="3">
        <v>0.24305555555555555</v>
      </c>
      <c r="C229" t="s">
        <v>411</v>
      </c>
      <c r="D229" t="s">
        <v>412</v>
      </c>
      <c r="E229" s="1" t="s">
        <v>53</v>
      </c>
      <c r="F229" s="1">
        <v>2015</v>
      </c>
      <c r="G229" t="s">
        <v>276</v>
      </c>
      <c r="H229" t="s">
        <v>277</v>
      </c>
      <c r="I229" t="s">
        <v>278</v>
      </c>
      <c r="J229" t="s">
        <v>34</v>
      </c>
      <c r="K229" t="s">
        <v>34</v>
      </c>
      <c r="L229" s="2">
        <v>7.9907407407407413E-2</v>
      </c>
      <c r="M229" t="s">
        <v>394</v>
      </c>
    </row>
    <row r="230" spans="1:13" x14ac:dyDescent="0.3">
      <c r="A230" s="4">
        <v>44882</v>
      </c>
      <c r="B230" s="3">
        <v>0.33333333333333331</v>
      </c>
      <c r="C230" t="s">
        <v>483</v>
      </c>
      <c r="D230" t="s">
        <v>484</v>
      </c>
      <c r="E230" s="1" t="s">
        <v>12</v>
      </c>
      <c r="F230" s="1">
        <v>2016</v>
      </c>
      <c r="G230" t="s">
        <v>292</v>
      </c>
      <c r="H230" t="s">
        <v>293</v>
      </c>
      <c r="I230" t="s">
        <v>294</v>
      </c>
      <c r="J230" t="s">
        <v>86</v>
      </c>
      <c r="K230" t="s">
        <v>86</v>
      </c>
      <c r="L230" s="2">
        <v>4.3518518518518515E-3</v>
      </c>
      <c r="M230" t="s">
        <v>400</v>
      </c>
    </row>
    <row r="231" spans="1:13" x14ac:dyDescent="0.3">
      <c r="A231" s="4">
        <v>44882</v>
      </c>
      <c r="B231" s="3">
        <v>0.34027777777777773</v>
      </c>
      <c r="C231" t="s">
        <v>403</v>
      </c>
      <c r="D231" t="s">
        <v>404</v>
      </c>
      <c r="E231" s="1" t="s">
        <v>22</v>
      </c>
      <c r="F231" s="1">
        <v>2018</v>
      </c>
      <c r="G231" t="s">
        <v>168</v>
      </c>
      <c r="H231" t="s">
        <v>169</v>
      </c>
      <c r="I231" t="s">
        <v>170</v>
      </c>
      <c r="J231" t="s">
        <v>20</v>
      </c>
      <c r="K231" t="s">
        <v>20</v>
      </c>
      <c r="L231" s="2">
        <v>8.340277777777777E-2</v>
      </c>
      <c r="M231" t="s">
        <v>395</v>
      </c>
    </row>
    <row r="232" spans="1:13" x14ac:dyDescent="0.3">
      <c r="A232" s="4">
        <v>44882</v>
      </c>
      <c r="B232" s="3">
        <v>0.43402777777777773</v>
      </c>
      <c r="C232" t="s">
        <v>479</v>
      </c>
      <c r="D232" t="s">
        <v>480</v>
      </c>
      <c r="E232" s="1" t="s">
        <v>12</v>
      </c>
      <c r="F232" s="1">
        <v>2014</v>
      </c>
      <c r="G232" t="s">
        <v>179</v>
      </c>
      <c r="H232" t="s">
        <v>180</v>
      </c>
      <c r="I232" t="s">
        <v>181</v>
      </c>
      <c r="J232" t="s">
        <v>20</v>
      </c>
      <c r="K232" t="s">
        <v>42</v>
      </c>
      <c r="L232" s="2">
        <v>7.0104166666666676E-2</v>
      </c>
      <c r="M232" t="s">
        <v>394</v>
      </c>
    </row>
    <row r="233" spans="1:13" x14ac:dyDescent="0.3">
      <c r="A233" s="4">
        <v>44882</v>
      </c>
      <c r="B233" s="3">
        <v>0.51388888888888895</v>
      </c>
      <c r="C233" t="s">
        <v>423</v>
      </c>
      <c r="D233" t="s">
        <v>424</v>
      </c>
      <c r="E233" s="1" t="s">
        <v>12</v>
      </c>
      <c r="F233" s="1">
        <v>2015</v>
      </c>
      <c r="G233" t="s">
        <v>176</v>
      </c>
      <c r="H233" t="s">
        <v>177</v>
      </c>
      <c r="I233" t="s">
        <v>178</v>
      </c>
      <c r="J233" t="s">
        <v>20</v>
      </c>
      <c r="K233" t="s">
        <v>20</v>
      </c>
      <c r="L233" s="2">
        <v>6.1898148148148147E-2</v>
      </c>
      <c r="M233" t="s">
        <v>400</v>
      </c>
    </row>
    <row r="234" spans="1:13" x14ac:dyDescent="0.3">
      <c r="A234" s="4">
        <v>44882</v>
      </c>
      <c r="B234" s="3">
        <v>0.58680555555555558</v>
      </c>
      <c r="C234" t="s">
        <v>289</v>
      </c>
      <c r="D234" t="s">
        <v>289</v>
      </c>
      <c r="E234" s="1" t="s">
        <v>22</v>
      </c>
      <c r="F234" s="1">
        <v>2021</v>
      </c>
      <c r="G234" t="s">
        <v>290</v>
      </c>
      <c r="H234" t="s">
        <v>291</v>
      </c>
      <c r="I234" t="s">
        <v>30</v>
      </c>
      <c r="J234" t="s">
        <v>20</v>
      </c>
      <c r="K234" t="s">
        <v>52</v>
      </c>
      <c r="L234" s="2">
        <v>4.116898148148148E-2</v>
      </c>
      <c r="M234" t="s">
        <v>396</v>
      </c>
    </row>
    <row r="235" spans="1:13" x14ac:dyDescent="0.3">
      <c r="A235" s="4">
        <v>44882</v>
      </c>
      <c r="B235" s="3">
        <v>0.63541666666666663</v>
      </c>
      <c r="C235" t="s">
        <v>410</v>
      </c>
      <c r="D235" t="s">
        <v>410</v>
      </c>
      <c r="E235" s="1" t="s">
        <v>22</v>
      </c>
      <c r="F235" s="1">
        <v>2012</v>
      </c>
      <c r="G235" t="s">
        <v>191</v>
      </c>
      <c r="H235" t="s">
        <v>192</v>
      </c>
      <c r="I235" t="s">
        <v>193</v>
      </c>
      <c r="J235" t="s">
        <v>20</v>
      </c>
      <c r="K235" t="s">
        <v>20</v>
      </c>
      <c r="L235" s="2">
        <v>7.2789351851851855E-2</v>
      </c>
      <c r="M235" t="s">
        <v>398</v>
      </c>
    </row>
    <row r="236" spans="1:13" x14ac:dyDescent="0.3">
      <c r="A236" s="4">
        <v>44882</v>
      </c>
      <c r="B236" s="3">
        <v>0.71875</v>
      </c>
      <c r="C236" t="s">
        <v>520</v>
      </c>
      <c r="D236" t="s">
        <v>521</v>
      </c>
      <c r="E236" s="1" t="s">
        <v>12</v>
      </c>
      <c r="F236" s="1">
        <v>2014</v>
      </c>
      <c r="G236" t="s">
        <v>188</v>
      </c>
      <c r="H236" t="s">
        <v>189</v>
      </c>
      <c r="I236" t="s">
        <v>190</v>
      </c>
      <c r="J236" t="s">
        <v>20</v>
      </c>
      <c r="K236" t="s">
        <v>20</v>
      </c>
      <c r="L236" s="2">
        <v>0.13663194444444446</v>
      </c>
      <c r="M236" t="s">
        <v>399</v>
      </c>
    </row>
    <row r="237" spans="1:13" x14ac:dyDescent="0.3">
      <c r="A237" s="4">
        <v>44882</v>
      </c>
      <c r="B237" s="3">
        <v>0.86805555555555547</v>
      </c>
      <c r="C237" t="s">
        <v>289</v>
      </c>
      <c r="D237" t="s">
        <v>289</v>
      </c>
      <c r="E237" s="1" t="s">
        <v>22</v>
      </c>
      <c r="F237" s="1">
        <v>2021</v>
      </c>
      <c r="G237" t="s">
        <v>290</v>
      </c>
      <c r="H237" t="s">
        <v>291</v>
      </c>
      <c r="I237" t="s">
        <v>30</v>
      </c>
      <c r="J237" t="s">
        <v>20</v>
      </c>
      <c r="K237" t="s">
        <v>52</v>
      </c>
      <c r="L237" s="2">
        <v>4.116898148148148E-2</v>
      </c>
      <c r="M237" t="s">
        <v>396</v>
      </c>
    </row>
    <row r="238" spans="1:13" x14ac:dyDescent="0.3">
      <c r="A238" s="4">
        <v>44882</v>
      </c>
      <c r="B238" s="3">
        <v>0.91666666666666663</v>
      </c>
      <c r="C238" t="s">
        <v>295</v>
      </c>
      <c r="D238" t="s">
        <v>295</v>
      </c>
      <c r="E238" s="1" t="s">
        <v>22</v>
      </c>
      <c r="F238" s="1">
        <v>2018</v>
      </c>
      <c r="G238" t="s">
        <v>296</v>
      </c>
      <c r="H238" t="s">
        <v>99</v>
      </c>
      <c r="I238" t="s">
        <v>100</v>
      </c>
      <c r="J238" t="s">
        <v>26</v>
      </c>
      <c r="K238" t="s">
        <v>26</v>
      </c>
      <c r="L238" s="2">
        <v>3.4768518518518525E-2</v>
      </c>
      <c r="M238" t="s">
        <v>391</v>
      </c>
    </row>
    <row r="239" spans="1:13" x14ac:dyDescent="0.3">
      <c r="A239" s="4">
        <v>44882</v>
      </c>
      <c r="B239" s="3">
        <v>0.95833333333333337</v>
      </c>
      <c r="C239" t="s">
        <v>494</v>
      </c>
      <c r="D239" t="s">
        <v>495</v>
      </c>
      <c r="E239" s="1" t="s">
        <v>22</v>
      </c>
      <c r="F239" s="1">
        <v>2019</v>
      </c>
      <c r="G239" t="s">
        <v>235</v>
      </c>
      <c r="H239" t="s">
        <v>236</v>
      </c>
      <c r="I239" t="s">
        <v>237</v>
      </c>
      <c r="J239" t="s">
        <v>20</v>
      </c>
      <c r="K239" t="s">
        <v>20</v>
      </c>
      <c r="L239" s="2">
        <v>6.9988425925925926E-2</v>
      </c>
      <c r="M239" t="s">
        <v>396</v>
      </c>
    </row>
    <row r="240" spans="1:13" x14ac:dyDescent="0.3">
      <c r="A240" s="4">
        <v>44883</v>
      </c>
      <c r="B240" s="3">
        <v>3.8194444444444441E-2</v>
      </c>
      <c r="C240" t="s">
        <v>429</v>
      </c>
      <c r="D240" t="s">
        <v>430</v>
      </c>
      <c r="E240" s="1" t="s">
        <v>53</v>
      </c>
      <c r="F240" s="1">
        <v>2017</v>
      </c>
      <c r="G240" t="s">
        <v>297</v>
      </c>
      <c r="H240" t="s">
        <v>298</v>
      </c>
      <c r="I240" t="s">
        <v>299</v>
      </c>
      <c r="J240" t="s">
        <v>20</v>
      </c>
      <c r="K240" t="s">
        <v>20</v>
      </c>
      <c r="L240" s="2">
        <v>7.5590277777777784E-2</v>
      </c>
      <c r="M240" t="s">
        <v>395</v>
      </c>
    </row>
    <row r="241" spans="1:13" x14ac:dyDescent="0.3">
      <c r="A241" s="4">
        <v>44883</v>
      </c>
      <c r="B241" s="3">
        <v>0.125</v>
      </c>
      <c r="C241" t="s">
        <v>252</v>
      </c>
      <c r="D241" t="s">
        <v>252</v>
      </c>
      <c r="E241" s="1" t="s">
        <v>22</v>
      </c>
      <c r="F241" s="1">
        <v>2013</v>
      </c>
      <c r="G241" t="s">
        <v>253</v>
      </c>
      <c r="H241" t="s">
        <v>106</v>
      </c>
      <c r="I241" t="s">
        <v>107</v>
      </c>
      <c r="J241" t="s">
        <v>34</v>
      </c>
      <c r="K241" t="s">
        <v>34</v>
      </c>
      <c r="L241" s="2">
        <v>7.7604166666666669E-2</v>
      </c>
      <c r="M241" t="s">
        <v>396</v>
      </c>
    </row>
    <row r="242" spans="1:13" x14ac:dyDescent="0.3">
      <c r="A242" s="4">
        <v>44883</v>
      </c>
      <c r="B242" s="3">
        <v>0.21180555555555555</v>
      </c>
      <c r="C242" t="s">
        <v>295</v>
      </c>
      <c r="D242" t="s">
        <v>295</v>
      </c>
      <c r="E242" s="1" t="s">
        <v>22</v>
      </c>
      <c r="F242" s="1">
        <v>2018</v>
      </c>
      <c r="G242" t="s">
        <v>296</v>
      </c>
      <c r="H242" t="s">
        <v>99</v>
      </c>
      <c r="I242" t="s">
        <v>100</v>
      </c>
      <c r="J242" t="s">
        <v>26</v>
      </c>
      <c r="K242" t="s">
        <v>26</v>
      </c>
      <c r="L242" s="2">
        <v>3.4768518518518525E-2</v>
      </c>
      <c r="M242" t="s">
        <v>391</v>
      </c>
    </row>
    <row r="243" spans="1:13" x14ac:dyDescent="0.3">
      <c r="A243" s="4">
        <v>44883</v>
      </c>
      <c r="B243" s="3">
        <v>0.25347222222222221</v>
      </c>
      <c r="C243" t="s">
        <v>494</v>
      </c>
      <c r="D243" t="s">
        <v>495</v>
      </c>
      <c r="E243" s="1" t="s">
        <v>22</v>
      </c>
      <c r="F243" s="1">
        <v>2019</v>
      </c>
      <c r="G243" t="s">
        <v>235</v>
      </c>
      <c r="H243" t="s">
        <v>236</v>
      </c>
      <c r="I243" t="s">
        <v>237</v>
      </c>
      <c r="J243" t="s">
        <v>20</v>
      </c>
      <c r="K243" t="s">
        <v>20</v>
      </c>
      <c r="L243" s="2">
        <v>6.9988425925925926E-2</v>
      </c>
      <c r="M243" t="s">
        <v>396</v>
      </c>
    </row>
    <row r="244" spans="1:13" x14ac:dyDescent="0.3">
      <c r="A244" s="4">
        <v>44883</v>
      </c>
      <c r="B244" s="3">
        <v>0.33333333333333331</v>
      </c>
      <c r="C244" t="s">
        <v>271</v>
      </c>
      <c r="D244" t="s">
        <v>271</v>
      </c>
      <c r="E244" s="1" t="s">
        <v>12</v>
      </c>
      <c r="F244" s="1">
        <v>2013</v>
      </c>
      <c r="G244" t="s">
        <v>272</v>
      </c>
      <c r="H244" t="s">
        <v>106</v>
      </c>
      <c r="I244" t="s">
        <v>107</v>
      </c>
      <c r="J244" t="s">
        <v>34</v>
      </c>
      <c r="K244" t="s">
        <v>34</v>
      </c>
      <c r="L244" s="2">
        <v>7.8391203703703713E-2</v>
      </c>
      <c r="M244" t="s">
        <v>396</v>
      </c>
    </row>
    <row r="245" spans="1:13" x14ac:dyDescent="0.3">
      <c r="A245" s="4">
        <v>44883</v>
      </c>
      <c r="B245" s="3">
        <v>0.4236111111111111</v>
      </c>
      <c r="C245" t="s">
        <v>410</v>
      </c>
      <c r="D245" t="s">
        <v>410</v>
      </c>
      <c r="E245" s="1" t="s">
        <v>22</v>
      </c>
      <c r="F245" s="1">
        <v>2012</v>
      </c>
      <c r="G245" t="s">
        <v>191</v>
      </c>
      <c r="H245" t="s">
        <v>192</v>
      </c>
      <c r="I245" t="s">
        <v>193</v>
      </c>
      <c r="J245" t="s">
        <v>20</v>
      </c>
      <c r="K245" t="s">
        <v>20</v>
      </c>
      <c r="L245" s="2">
        <v>7.2789351851851855E-2</v>
      </c>
      <c r="M245" t="s">
        <v>398</v>
      </c>
    </row>
    <row r="246" spans="1:13" x14ac:dyDescent="0.3">
      <c r="A246" s="4">
        <v>44883</v>
      </c>
      <c r="B246" s="3">
        <v>0.50694444444444442</v>
      </c>
      <c r="C246" t="s">
        <v>520</v>
      </c>
      <c r="D246" t="s">
        <v>521</v>
      </c>
      <c r="E246" s="1" t="s">
        <v>12</v>
      </c>
      <c r="F246" s="1">
        <v>2014</v>
      </c>
      <c r="G246" t="s">
        <v>188</v>
      </c>
      <c r="H246" t="s">
        <v>189</v>
      </c>
      <c r="I246" t="s">
        <v>190</v>
      </c>
      <c r="J246" t="s">
        <v>20</v>
      </c>
      <c r="K246" t="s">
        <v>20</v>
      </c>
      <c r="L246" s="2">
        <v>0.13663194444444446</v>
      </c>
      <c r="M246" t="s">
        <v>399</v>
      </c>
    </row>
    <row r="247" spans="1:13" x14ac:dyDescent="0.3">
      <c r="A247" s="4">
        <v>44883</v>
      </c>
      <c r="B247" s="3">
        <v>0.65625</v>
      </c>
      <c r="C247" t="s">
        <v>517</v>
      </c>
      <c r="D247" t="s">
        <v>518</v>
      </c>
      <c r="E247" s="1" t="s">
        <v>22</v>
      </c>
      <c r="F247" s="1">
        <v>2018</v>
      </c>
      <c r="G247" t="s">
        <v>200</v>
      </c>
      <c r="H247" t="s">
        <v>201</v>
      </c>
      <c r="I247" t="s">
        <v>202</v>
      </c>
      <c r="J247" t="s">
        <v>203</v>
      </c>
      <c r="K247" t="s">
        <v>203</v>
      </c>
      <c r="L247" s="2">
        <v>6.7986111111111108E-2</v>
      </c>
      <c r="M247" t="s">
        <v>398</v>
      </c>
    </row>
    <row r="248" spans="1:13" x14ac:dyDescent="0.3">
      <c r="A248" s="4">
        <v>44883</v>
      </c>
      <c r="B248" s="3">
        <v>0.73611111111111116</v>
      </c>
      <c r="C248" t="s">
        <v>252</v>
      </c>
      <c r="D248" t="s">
        <v>252</v>
      </c>
      <c r="E248" s="1" t="s">
        <v>22</v>
      </c>
      <c r="F248" s="1">
        <v>2013</v>
      </c>
      <c r="G248" t="s">
        <v>253</v>
      </c>
      <c r="H248" t="s">
        <v>106</v>
      </c>
      <c r="I248" t="s">
        <v>107</v>
      </c>
      <c r="J248" t="s">
        <v>34</v>
      </c>
      <c r="K248" t="s">
        <v>34</v>
      </c>
      <c r="L248" s="2">
        <v>7.7604166666666669E-2</v>
      </c>
      <c r="M248" t="s">
        <v>396</v>
      </c>
    </row>
    <row r="249" spans="1:13" x14ac:dyDescent="0.3">
      <c r="A249" s="4">
        <v>44883</v>
      </c>
      <c r="B249" s="3">
        <v>0.82638888888888884</v>
      </c>
      <c r="C249" t="s">
        <v>271</v>
      </c>
      <c r="D249" t="s">
        <v>271</v>
      </c>
      <c r="E249" s="1" t="s">
        <v>12</v>
      </c>
      <c r="F249" s="1">
        <v>2013</v>
      </c>
      <c r="G249" t="s">
        <v>272</v>
      </c>
      <c r="H249" t="s">
        <v>106</v>
      </c>
      <c r="I249" t="s">
        <v>107</v>
      </c>
      <c r="J249" t="s">
        <v>34</v>
      </c>
      <c r="K249" t="s">
        <v>34</v>
      </c>
      <c r="L249" s="2">
        <v>7.8391203703703713E-2</v>
      </c>
      <c r="M249" t="s">
        <v>396</v>
      </c>
    </row>
    <row r="250" spans="1:13" x14ac:dyDescent="0.3">
      <c r="A250" s="4">
        <v>44883</v>
      </c>
      <c r="B250" s="3">
        <v>0.91666666666666663</v>
      </c>
      <c r="C250" t="s">
        <v>525</v>
      </c>
      <c r="D250" t="s">
        <v>526</v>
      </c>
      <c r="E250" s="1" t="s">
        <v>22</v>
      </c>
      <c r="F250" s="1">
        <v>2015</v>
      </c>
      <c r="G250" t="s">
        <v>300</v>
      </c>
      <c r="H250" t="s">
        <v>301</v>
      </c>
      <c r="I250" t="s">
        <v>302</v>
      </c>
      <c r="J250" t="s">
        <v>20</v>
      </c>
      <c r="K250" t="s">
        <v>20</v>
      </c>
      <c r="L250" s="2">
        <v>0</v>
      </c>
      <c r="M250" t="s">
        <v>395</v>
      </c>
    </row>
    <row r="251" spans="1:13" x14ac:dyDescent="0.3">
      <c r="A251" s="4">
        <v>44884</v>
      </c>
      <c r="B251" s="3">
        <v>1.0416666666666666E-2</v>
      </c>
      <c r="C251" t="s">
        <v>433</v>
      </c>
      <c r="D251" t="s">
        <v>434</v>
      </c>
      <c r="E251" s="1" t="s">
        <v>22</v>
      </c>
      <c r="F251" s="1">
        <v>2017</v>
      </c>
      <c r="G251" t="s">
        <v>249</v>
      </c>
      <c r="H251" t="s">
        <v>250</v>
      </c>
      <c r="I251" t="s">
        <v>251</v>
      </c>
      <c r="J251" t="s">
        <v>20</v>
      </c>
      <c r="K251" t="s">
        <v>26</v>
      </c>
      <c r="L251" s="2">
        <v>7.3692129629629635E-2</v>
      </c>
      <c r="M251" t="s">
        <v>395</v>
      </c>
    </row>
    <row r="252" spans="1:13" x14ac:dyDescent="0.3">
      <c r="A252" s="4">
        <v>44884</v>
      </c>
      <c r="B252" s="3">
        <v>9.7222222222222224E-2</v>
      </c>
      <c r="C252" t="s">
        <v>271</v>
      </c>
      <c r="D252" t="s">
        <v>271</v>
      </c>
      <c r="E252" s="1" t="s">
        <v>12</v>
      </c>
      <c r="F252" s="1">
        <v>2013</v>
      </c>
      <c r="G252" t="s">
        <v>272</v>
      </c>
      <c r="H252" t="s">
        <v>106</v>
      </c>
      <c r="I252" t="s">
        <v>107</v>
      </c>
      <c r="J252" t="s">
        <v>34</v>
      </c>
      <c r="K252" t="s">
        <v>34</v>
      </c>
      <c r="L252" s="2">
        <v>7.8391203703703713E-2</v>
      </c>
      <c r="M252" t="s">
        <v>396</v>
      </c>
    </row>
    <row r="253" spans="1:13" x14ac:dyDescent="0.3">
      <c r="A253" s="4">
        <v>44884</v>
      </c>
      <c r="B253" s="3">
        <v>0.1875</v>
      </c>
      <c r="C253" t="s">
        <v>517</v>
      </c>
      <c r="D253" t="s">
        <v>518</v>
      </c>
      <c r="E253" s="1" t="s">
        <v>22</v>
      </c>
      <c r="F253" s="1">
        <v>2018</v>
      </c>
      <c r="G253" t="s">
        <v>200</v>
      </c>
      <c r="H253" t="s">
        <v>201</v>
      </c>
      <c r="I253" t="s">
        <v>202</v>
      </c>
      <c r="J253" t="s">
        <v>203</v>
      </c>
      <c r="K253" t="s">
        <v>203</v>
      </c>
      <c r="L253" s="2">
        <v>6.7986111111111108E-2</v>
      </c>
      <c r="M253" t="s">
        <v>398</v>
      </c>
    </row>
    <row r="254" spans="1:13" x14ac:dyDescent="0.3">
      <c r="A254" s="4">
        <v>44884</v>
      </c>
      <c r="B254" s="3">
        <v>0.2673611111111111</v>
      </c>
      <c r="C254" t="s">
        <v>134</v>
      </c>
      <c r="D254" t="s">
        <v>134</v>
      </c>
      <c r="E254" s="1" t="s">
        <v>22</v>
      </c>
      <c r="F254" s="1">
        <v>2021</v>
      </c>
      <c r="G254" t="s">
        <v>135</v>
      </c>
      <c r="H254" t="s">
        <v>136</v>
      </c>
      <c r="I254" t="s">
        <v>137</v>
      </c>
      <c r="J254" t="s">
        <v>20</v>
      </c>
      <c r="K254" t="s">
        <v>20</v>
      </c>
      <c r="L254" s="2">
        <v>5.3460648148148153E-2</v>
      </c>
      <c r="M254" t="s">
        <v>396</v>
      </c>
    </row>
    <row r="255" spans="1:13" x14ac:dyDescent="0.3">
      <c r="A255" s="4">
        <v>44884</v>
      </c>
      <c r="B255" s="3">
        <v>0.33333333333333331</v>
      </c>
      <c r="C255" t="s">
        <v>414</v>
      </c>
      <c r="D255" t="s">
        <v>415</v>
      </c>
      <c r="E255" s="1" t="s">
        <v>22</v>
      </c>
      <c r="F255" s="1">
        <v>2010</v>
      </c>
      <c r="G255" t="s">
        <v>197</v>
      </c>
      <c r="H255" t="s">
        <v>198</v>
      </c>
      <c r="I255" t="s">
        <v>199</v>
      </c>
      <c r="J255" t="s">
        <v>20</v>
      </c>
      <c r="K255" t="s">
        <v>20</v>
      </c>
      <c r="L255" s="2">
        <v>5.6875000000000002E-2</v>
      </c>
      <c r="M255" t="s">
        <v>395</v>
      </c>
    </row>
    <row r="256" spans="1:13" x14ac:dyDescent="0.3">
      <c r="A256" s="4">
        <v>44884</v>
      </c>
      <c r="B256" s="3">
        <v>0.40277777777777773</v>
      </c>
      <c r="C256" t="s">
        <v>417</v>
      </c>
      <c r="D256" t="s">
        <v>418</v>
      </c>
      <c r="E256" s="1" t="s">
        <v>12</v>
      </c>
      <c r="F256" s="1">
        <v>2019</v>
      </c>
      <c r="G256" t="s">
        <v>204</v>
      </c>
      <c r="H256" t="s">
        <v>205</v>
      </c>
      <c r="I256" t="s">
        <v>206</v>
      </c>
      <c r="J256" t="s">
        <v>20</v>
      </c>
      <c r="K256" t="s">
        <v>42</v>
      </c>
      <c r="L256" s="2">
        <v>8.1585648148148157E-2</v>
      </c>
      <c r="M256" t="s">
        <v>395</v>
      </c>
    </row>
    <row r="257" spans="1:13" x14ac:dyDescent="0.3">
      <c r="A257" s="4">
        <v>44884</v>
      </c>
      <c r="B257" s="3">
        <v>0.5</v>
      </c>
      <c r="C257" t="s">
        <v>279</v>
      </c>
      <c r="D257" t="s">
        <v>279</v>
      </c>
      <c r="E257" s="1" t="s">
        <v>22</v>
      </c>
      <c r="F257" s="1">
        <v>2020</v>
      </c>
      <c r="G257" t="s">
        <v>280</v>
      </c>
      <c r="H257" t="s">
        <v>29</v>
      </c>
      <c r="I257" t="s">
        <v>30</v>
      </c>
      <c r="J257" t="s">
        <v>20</v>
      </c>
      <c r="K257" t="s">
        <v>20</v>
      </c>
      <c r="L257" s="2">
        <v>4.0046296296296295E-2</v>
      </c>
      <c r="M257" t="s">
        <v>396</v>
      </c>
    </row>
    <row r="258" spans="1:13" x14ac:dyDescent="0.3">
      <c r="A258" s="4">
        <v>44884</v>
      </c>
      <c r="B258" s="3">
        <v>0.54861111111111105</v>
      </c>
      <c r="C258" t="s">
        <v>282</v>
      </c>
      <c r="D258" t="s">
        <v>282</v>
      </c>
      <c r="E258" s="1" t="s">
        <v>22</v>
      </c>
      <c r="F258" s="1">
        <v>2020</v>
      </c>
      <c r="G258" t="s">
        <v>283</v>
      </c>
      <c r="H258" t="s">
        <v>29</v>
      </c>
      <c r="I258" t="s">
        <v>30</v>
      </c>
      <c r="J258" t="s">
        <v>20</v>
      </c>
      <c r="K258" t="s">
        <v>20</v>
      </c>
      <c r="L258" s="2">
        <v>3.8333333333333337E-2</v>
      </c>
      <c r="M258" t="s">
        <v>396</v>
      </c>
    </row>
    <row r="259" spans="1:13" x14ac:dyDescent="0.3">
      <c r="A259" s="4">
        <v>44884</v>
      </c>
      <c r="B259" s="3">
        <v>0.59375</v>
      </c>
      <c r="C259" t="s">
        <v>289</v>
      </c>
      <c r="D259" t="s">
        <v>289</v>
      </c>
      <c r="E259" s="1" t="s">
        <v>22</v>
      </c>
      <c r="F259" s="1">
        <v>2021</v>
      </c>
      <c r="G259" t="s">
        <v>290</v>
      </c>
      <c r="H259" t="s">
        <v>291</v>
      </c>
      <c r="I259" t="s">
        <v>30</v>
      </c>
      <c r="J259" t="s">
        <v>20</v>
      </c>
      <c r="K259" t="s">
        <v>52</v>
      </c>
      <c r="L259" s="2">
        <v>4.116898148148148E-2</v>
      </c>
      <c r="M259" t="s">
        <v>396</v>
      </c>
    </row>
    <row r="260" spans="1:13" x14ac:dyDescent="0.3">
      <c r="A260" s="4">
        <v>44884</v>
      </c>
      <c r="B260" s="3">
        <v>0.64236111111111105</v>
      </c>
      <c r="C260" t="s">
        <v>502</v>
      </c>
      <c r="D260" t="s">
        <v>503</v>
      </c>
      <c r="E260" s="1" t="s">
        <v>12</v>
      </c>
      <c r="F260" s="1">
        <v>2018</v>
      </c>
      <c r="G260" t="s">
        <v>303</v>
      </c>
      <c r="H260" t="s">
        <v>304</v>
      </c>
      <c r="I260" t="s">
        <v>305</v>
      </c>
      <c r="J260" t="s">
        <v>20</v>
      </c>
      <c r="K260" t="s">
        <v>20</v>
      </c>
      <c r="L260" s="2">
        <v>3.472222222222222E-3</v>
      </c>
      <c r="M260" t="s">
        <v>400</v>
      </c>
    </row>
    <row r="261" spans="1:13" x14ac:dyDescent="0.3">
      <c r="A261" s="4">
        <v>44884</v>
      </c>
      <c r="B261" s="3">
        <v>0.64930555555555558</v>
      </c>
      <c r="C261" t="s">
        <v>487</v>
      </c>
      <c r="D261" t="s">
        <v>488</v>
      </c>
      <c r="E261" s="1" t="s">
        <v>12</v>
      </c>
      <c r="F261" s="1">
        <v>2012</v>
      </c>
      <c r="G261" t="s">
        <v>306</v>
      </c>
      <c r="H261" t="s">
        <v>307</v>
      </c>
      <c r="I261" t="s">
        <v>308</v>
      </c>
      <c r="J261" t="s">
        <v>20</v>
      </c>
      <c r="K261" t="s">
        <v>20</v>
      </c>
      <c r="L261" s="2">
        <v>6.9050925925925918E-2</v>
      </c>
      <c r="M261" t="s">
        <v>395</v>
      </c>
    </row>
    <row r="262" spans="1:13" x14ac:dyDescent="0.3">
      <c r="A262" s="4">
        <v>44884</v>
      </c>
      <c r="B262" s="3">
        <v>0.72916666666666663</v>
      </c>
      <c r="C262" t="s">
        <v>525</v>
      </c>
      <c r="D262" t="s">
        <v>526</v>
      </c>
      <c r="E262" s="1" t="s">
        <v>22</v>
      </c>
      <c r="F262" s="1">
        <v>2015</v>
      </c>
      <c r="G262" t="s">
        <v>300</v>
      </c>
      <c r="H262" t="s">
        <v>301</v>
      </c>
      <c r="I262" t="s">
        <v>302</v>
      </c>
      <c r="J262" t="s">
        <v>20</v>
      </c>
      <c r="K262" t="s">
        <v>20</v>
      </c>
      <c r="L262" s="2">
        <v>0</v>
      </c>
      <c r="M262" t="s">
        <v>395</v>
      </c>
    </row>
    <row r="263" spans="1:13" x14ac:dyDescent="0.3">
      <c r="A263" s="4">
        <v>44884</v>
      </c>
      <c r="B263" s="3">
        <v>0.82291666666666663</v>
      </c>
      <c r="C263" t="s">
        <v>489</v>
      </c>
      <c r="D263" t="s">
        <v>490</v>
      </c>
      <c r="E263" s="1" t="s">
        <v>22</v>
      </c>
      <c r="F263" s="1">
        <v>2012</v>
      </c>
      <c r="G263" t="s">
        <v>287</v>
      </c>
      <c r="H263" t="s">
        <v>288</v>
      </c>
      <c r="I263" t="s">
        <v>209</v>
      </c>
      <c r="J263" t="s">
        <v>20</v>
      </c>
      <c r="K263" t="s">
        <v>20</v>
      </c>
      <c r="L263" s="2">
        <v>0</v>
      </c>
      <c r="M263" t="s">
        <v>395</v>
      </c>
    </row>
    <row r="264" spans="1:13" x14ac:dyDescent="0.3">
      <c r="A264" s="4">
        <v>44884</v>
      </c>
      <c r="B264" s="3">
        <v>0.91666666666666663</v>
      </c>
      <c r="C264" t="s">
        <v>427</v>
      </c>
      <c r="D264" t="s">
        <v>428</v>
      </c>
      <c r="E264" s="1" t="s">
        <v>22</v>
      </c>
      <c r="F264" s="1">
        <v>2015</v>
      </c>
      <c r="G264" t="s">
        <v>309</v>
      </c>
      <c r="H264" t="s">
        <v>310</v>
      </c>
      <c r="I264" t="s">
        <v>270</v>
      </c>
      <c r="J264" t="s">
        <v>20</v>
      </c>
      <c r="K264" t="s">
        <v>20</v>
      </c>
      <c r="L264" s="2">
        <v>6.3460648148148155E-2</v>
      </c>
      <c r="M264" t="s">
        <v>394</v>
      </c>
    </row>
    <row r="265" spans="1:13" x14ac:dyDescent="0.3">
      <c r="A265" s="4">
        <v>44884</v>
      </c>
      <c r="B265" s="3">
        <v>0.98958333333333337</v>
      </c>
      <c r="C265" t="s">
        <v>406</v>
      </c>
      <c r="D265" t="s">
        <v>407</v>
      </c>
      <c r="E265" s="1" t="s">
        <v>22</v>
      </c>
      <c r="F265" s="1">
        <v>2012</v>
      </c>
      <c r="G265" t="s">
        <v>268</v>
      </c>
      <c r="H265" t="s">
        <v>269</v>
      </c>
      <c r="I265" t="s">
        <v>270</v>
      </c>
      <c r="J265" t="s">
        <v>20</v>
      </c>
      <c r="K265" t="s">
        <v>20</v>
      </c>
      <c r="L265" s="2">
        <v>7.5567129629629637E-2</v>
      </c>
      <c r="M265" t="s">
        <v>394</v>
      </c>
    </row>
    <row r="266" spans="1:13" x14ac:dyDescent="0.3">
      <c r="A266" s="4">
        <v>44885</v>
      </c>
      <c r="B266" s="3">
        <v>7.6388888888888895E-2</v>
      </c>
      <c r="C266" t="s">
        <v>487</v>
      </c>
      <c r="D266" t="s">
        <v>488</v>
      </c>
      <c r="E266" s="1" t="s">
        <v>12</v>
      </c>
      <c r="F266" s="1">
        <v>2012</v>
      </c>
      <c r="G266" t="s">
        <v>306</v>
      </c>
      <c r="H266" t="s">
        <v>307</v>
      </c>
      <c r="I266" t="s">
        <v>308</v>
      </c>
      <c r="J266" t="s">
        <v>20</v>
      </c>
      <c r="K266" t="s">
        <v>20</v>
      </c>
      <c r="L266" s="2">
        <v>6.9050925925925918E-2</v>
      </c>
      <c r="M266" t="s">
        <v>395</v>
      </c>
    </row>
    <row r="267" spans="1:13" x14ac:dyDescent="0.3">
      <c r="A267" s="4">
        <v>44885</v>
      </c>
      <c r="B267" s="3">
        <v>0.15625</v>
      </c>
      <c r="C267" t="s">
        <v>311</v>
      </c>
      <c r="D267" t="s">
        <v>311</v>
      </c>
      <c r="E267" s="1" t="s">
        <v>12</v>
      </c>
      <c r="F267" s="1">
        <v>2013</v>
      </c>
      <c r="G267" t="s">
        <v>312</v>
      </c>
      <c r="H267" t="s">
        <v>106</v>
      </c>
      <c r="I267" t="s">
        <v>107</v>
      </c>
      <c r="J267" t="s">
        <v>34</v>
      </c>
      <c r="K267" t="s">
        <v>34</v>
      </c>
      <c r="L267" s="2">
        <v>7.3402777777777775E-2</v>
      </c>
      <c r="M267" t="s">
        <v>396</v>
      </c>
    </row>
    <row r="268" spans="1:13" x14ac:dyDescent="0.3">
      <c r="A268" s="4">
        <v>44885</v>
      </c>
      <c r="B268" s="3">
        <v>0.23958333333333334</v>
      </c>
      <c r="C268" t="s">
        <v>406</v>
      </c>
      <c r="D268" t="s">
        <v>407</v>
      </c>
      <c r="E268" s="1" t="s">
        <v>22</v>
      </c>
      <c r="F268" s="1">
        <v>2012</v>
      </c>
      <c r="G268" t="s">
        <v>268</v>
      </c>
      <c r="H268" t="s">
        <v>269</v>
      </c>
      <c r="I268" t="s">
        <v>270</v>
      </c>
      <c r="J268" t="s">
        <v>20</v>
      </c>
      <c r="K268" t="s">
        <v>20</v>
      </c>
      <c r="L268" s="2">
        <v>7.5567129629629637E-2</v>
      </c>
      <c r="M268" t="s">
        <v>394</v>
      </c>
    </row>
    <row r="269" spans="1:13" x14ac:dyDescent="0.3">
      <c r="A269" s="4">
        <v>44885</v>
      </c>
      <c r="B269" s="3">
        <v>0.3263888888888889</v>
      </c>
      <c r="C269" t="s">
        <v>489</v>
      </c>
      <c r="D269" t="s">
        <v>490</v>
      </c>
      <c r="E269" s="1" t="s">
        <v>22</v>
      </c>
      <c r="F269" s="1">
        <v>2012</v>
      </c>
      <c r="G269" t="s">
        <v>287</v>
      </c>
      <c r="H269" t="s">
        <v>288</v>
      </c>
      <c r="I269" t="s">
        <v>209</v>
      </c>
      <c r="J269" t="s">
        <v>20</v>
      </c>
      <c r="K269" t="s">
        <v>20</v>
      </c>
      <c r="L269" s="2">
        <v>0</v>
      </c>
      <c r="M269" t="s">
        <v>395</v>
      </c>
    </row>
    <row r="270" spans="1:13" x14ac:dyDescent="0.3">
      <c r="A270" s="4">
        <v>44885</v>
      </c>
      <c r="B270" s="3">
        <v>0.4201388888888889</v>
      </c>
      <c r="C270" t="s">
        <v>530</v>
      </c>
      <c r="D270" t="s">
        <v>531</v>
      </c>
      <c r="E270" s="1" t="s">
        <v>12</v>
      </c>
      <c r="F270" s="1">
        <v>2019</v>
      </c>
      <c r="G270" t="s">
        <v>13</v>
      </c>
      <c r="H270" t="s">
        <v>14</v>
      </c>
      <c r="I270" t="s">
        <v>15</v>
      </c>
      <c r="J270" t="s">
        <v>16</v>
      </c>
      <c r="K270" t="s">
        <v>16</v>
      </c>
      <c r="L270" s="2">
        <v>7.1030092592592589E-2</v>
      </c>
      <c r="M270" t="s">
        <v>396</v>
      </c>
    </row>
    <row r="271" spans="1:13" x14ac:dyDescent="0.3">
      <c r="A271" s="4">
        <v>44885</v>
      </c>
      <c r="B271" s="3">
        <v>0.5</v>
      </c>
      <c r="C271" t="s">
        <v>313</v>
      </c>
      <c r="D271" t="s">
        <v>313</v>
      </c>
      <c r="E271" s="1" t="s">
        <v>22</v>
      </c>
      <c r="F271" s="1">
        <v>2020</v>
      </c>
      <c r="G271" t="s">
        <v>314</v>
      </c>
      <c r="H271" t="s">
        <v>146</v>
      </c>
      <c r="I271" t="s">
        <v>147</v>
      </c>
      <c r="J271" t="s">
        <v>20</v>
      </c>
      <c r="K271" t="s">
        <v>20</v>
      </c>
      <c r="L271" s="2">
        <v>3.2673611111111105E-2</v>
      </c>
      <c r="M271" t="s">
        <v>395</v>
      </c>
    </row>
    <row r="272" spans="1:13" x14ac:dyDescent="0.3">
      <c r="A272" s="4">
        <v>44885</v>
      </c>
      <c r="B272" s="3">
        <v>0.53819444444444442</v>
      </c>
      <c r="C272" t="s">
        <v>315</v>
      </c>
      <c r="D272" t="s">
        <v>315</v>
      </c>
      <c r="E272" s="1" t="s">
        <v>22</v>
      </c>
      <c r="F272" s="1">
        <v>2020</v>
      </c>
      <c r="G272" t="s">
        <v>316</v>
      </c>
      <c r="H272" t="s">
        <v>146</v>
      </c>
      <c r="I272" t="s">
        <v>147</v>
      </c>
      <c r="J272" t="s">
        <v>20</v>
      </c>
      <c r="K272" t="s">
        <v>20</v>
      </c>
      <c r="L272" s="2">
        <v>3.2384259259259258E-2</v>
      </c>
      <c r="M272" t="s">
        <v>395</v>
      </c>
    </row>
    <row r="273" spans="1:13" x14ac:dyDescent="0.3">
      <c r="A273" s="4">
        <v>44885</v>
      </c>
      <c r="B273" s="3">
        <v>0.57638888888888895</v>
      </c>
      <c r="C273" t="s">
        <v>317</v>
      </c>
      <c r="D273" t="s">
        <v>317</v>
      </c>
      <c r="E273" s="1" t="s">
        <v>22</v>
      </c>
      <c r="F273" s="1">
        <v>2020</v>
      </c>
      <c r="G273" t="s">
        <v>318</v>
      </c>
      <c r="H273" t="s">
        <v>146</v>
      </c>
      <c r="I273" t="s">
        <v>147</v>
      </c>
      <c r="J273" t="s">
        <v>20</v>
      </c>
      <c r="K273" t="s">
        <v>20</v>
      </c>
      <c r="L273" s="2">
        <v>2.8657407407407406E-2</v>
      </c>
      <c r="M273" t="s">
        <v>395</v>
      </c>
    </row>
    <row r="274" spans="1:13" x14ac:dyDescent="0.3">
      <c r="A274" s="4">
        <v>44885</v>
      </c>
      <c r="B274" s="3">
        <v>0.61111111111111105</v>
      </c>
      <c r="C274" t="s">
        <v>319</v>
      </c>
      <c r="D274" t="s">
        <v>319</v>
      </c>
      <c r="E274" s="1" t="s">
        <v>22</v>
      </c>
      <c r="F274" s="1">
        <v>2020</v>
      </c>
      <c r="G274" t="s">
        <v>320</v>
      </c>
      <c r="H274" t="s">
        <v>146</v>
      </c>
      <c r="I274" t="s">
        <v>147</v>
      </c>
      <c r="J274" t="s">
        <v>20</v>
      </c>
      <c r="K274" t="s">
        <v>20</v>
      </c>
      <c r="L274" s="2">
        <v>3.4722222222222224E-2</v>
      </c>
      <c r="M274" t="s">
        <v>395</v>
      </c>
    </row>
    <row r="275" spans="1:13" x14ac:dyDescent="0.3">
      <c r="A275" s="4">
        <v>44885</v>
      </c>
      <c r="B275" s="3">
        <v>0.65277777777777779</v>
      </c>
      <c r="C275" t="s">
        <v>134</v>
      </c>
      <c r="D275" t="s">
        <v>134</v>
      </c>
      <c r="E275" s="1" t="s">
        <v>22</v>
      </c>
      <c r="F275" s="1">
        <v>2021</v>
      </c>
      <c r="G275" t="s">
        <v>135</v>
      </c>
      <c r="H275" t="s">
        <v>136</v>
      </c>
      <c r="I275" t="s">
        <v>137</v>
      </c>
      <c r="J275" t="s">
        <v>20</v>
      </c>
      <c r="K275" t="s">
        <v>20</v>
      </c>
      <c r="L275" s="2">
        <v>5.3460648148148153E-2</v>
      </c>
      <c r="M275" t="s">
        <v>396</v>
      </c>
    </row>
    <row r="276" spans="1:13" x14ac:dyDescent="0.3">
      <c r="A276" s="4">
        <v>44885</v>
      </c>
      <c r="B276" s="3">
        <v>0.71875</v>
      </c>
      <c r="C276" t="s">
        <v>427</v>
      </c>
      <c r="D276" t="s">
        <v>428</v>
      </c>
      <c r="E276" s="1" t="s">
        <v>22</v>
      </c>
      <c r="F276" s="1">
        <v>2015</v>
      </c>
      <c r="G276" t="s">
        <v>309</v>
      </c>
      <c r="H276" t="s">
        <v>310</v>
      </c>
      <c r="I276" t="s">
        <v>270</v>
      </c>
      <c r="J276" t="s">
        <v>20</v>
      </c>
      <c r="K276" t="s">
        <v>20</v>
      </c>
      <c r="L276" s="2">
        <v>6.3460648148148155E-2</v>
      </c>
      <c r="M276" t="s">
        <v>394</v>
      </c>
    </row>
    <row r="277" spans="1:13" x14ac:dyDescent="0.3">
      <c r="A277" s="4">
        <v>44885</v>
      </c>
      <c r="B277" s="3">
        <v>0.79166666666666663</v>
      </c>
      <c r="C277" t="s">
        <v>465</v>
      </c>
      <c r="D277" t="s">
        <v>466</v>
      </c>
      <c r="E277" s="1" t="s">
        <v>12</v>
      </c>
      <c r="F277" s="1">
        <v>2020</v>
      </c>
      <c r="G277" t="s">
        <v>281</v>
      </c>
      <c r="H277" t="s">
        <v>47</v>
      </c>
      <c r="I277" t="s">
        <v>48</v>
      </c>
      <c r="J277" t="s">
        <v>20</v>
      </c>
      <c r="K277" t="s">
        <v>20</v>
      </c>
      <c r="L277" s="2">
        <v>3.6006944444444446E-2</v>
      </c>
      <c r="M277" t="s">
        <v>396</v>
      </c>
    </row>
    <row r="278" spans="1:13" x14ac:dyDescent="0.3">
      <c r="A278" s="4">
        <v>44885</v>
      </c>
      <c r="B278" s="3">
        <v>0.83333333333333337</v>
      </c>
      <c r="C278" t="s">
        <v>311</v>
      </c>
      <c r="D278" t="s">
        <v>311</v>
      </c>
      <c r="E278" s="1" t="s">
        <v>12</v>
      </c>
      <c r="F278" s="1">
        <v>2013</v>
      </c>
      <c r="G278" t="s">
        <v>312</v>
      </c>
      <c r="H278" t="s">
        <v>106</v>
      </c>
      <c r="I278" t="s">
        <v>107</v>
      </c>
      <c r="J278" t="s">
        <v>34</v>
      </c>
      <c r="K278" t="s">
        <v>34</v>
      </c>
      <c r="L278" s="2">
        <v>7.3402777777777775E-2</v>
      </c>
      <c r="M278" t="s">
        <v>396</v>
      </c>
    </row>
    <row r="279" spans="1:13" x14ac:dyDescent="0.3">
      <c r="A279" s="4">
        <v>44885</v>
      </c>
      <c r="B279" s="3">
        <v>0.91666666666666663</v>
      </c>
      <c r="C279" t="s">
        <v>471</v>
      </c>
      <c r="D279" t="s">
        <v>472</v>
      </c>
      <c r="E279" s="1" t="s">
        <v>22</v>
      </c>
      <c r="F279" s="1">
        <v>2018</v>
      </c>
      <c r="G279" t="s">
        <v>321</v>
      </c>
      <c r="H279" t="s">
        <v>322</v>
      </c>
      <c r="I279" t="s">
        <v>270</v>
      </c>
      <c r="J279" t="s">
        <v>20</v>
      </c>
      <c r="K279" t="s">
        <v>20</v>
      </c>
      <c r="L279" s="2">
        <v>7.9444444444444443E-2</v>
      </c>
      <c r="M279" t="s">
        <v>394</v>
      </c>
    </row>
    <row r="280" spans="1:13" x14ac:dyDescent="0.3">
      <c r="A280" s="4">
        <v>44886</v>
      </c>
      <c r="B280" s="3">
        <v>6.9444444444444441E-3</v>
      </c>
      <c r="C280" t="s">
        <v>295</v>
      </c>
      <c r="D280" t="s">
        <v>295</v>
      </c>
      <c r="E280" s="1" t="s">
        <v>22</v>
      </c>
      <c r="F280" s="1">
        <v>2018</v>
      </c>
      <c r="G280" t="s">
        <v>296</v>
      </c>
      <c r="H280" t="s">
        <v>99</v>
      </c>
      <c r="I280" t="s">
        <v>100</v>
      </c>
      <c r="J280" t="s">
        <v>26</v>
      </c>
      <c r="K280" t="s">
        <v>26</v>
      </c>
      <c r="L280" s="2">
        <v>3.4768518518518525E-2</v>
      </c>
      <c r="M280" t="s">
        <v>391</v>
      </c>
    </row>
    <row r="281" spans="1:13" x14ac:dyDescent="0.3">
      <c r="A281" s="4">
        <v>44886</v>
      </c>
      <c r="B281" s="3">
        <v>4.8611111111111112E-2</v>
      </c>
      <c r="C281" t="s">
        <v>419</v>
      </c>
      <c r="D281" t="s">
        <v>420</v>
      </c>
      <c r="E281" s="1" t="s">
        <v>53</v>
      </c>
      <c r="F281" s="1">
        <v>2013</v>
      </c>
      <c r="G281" t="s">
        <v>54</v>
      </c>
      <c r="H281" t="s">
        <v>55</v>
      </c>
      <c r="I281" t="s">
        <v>56</v>
      </c>
      <c r="J281" t="s">
        <v>20</v>
      </c>
      <c r="K281" t="s">
        <v>20</v>
      </c>
      <c r="L281" s="2">
        <v>7.6909722222222213E-2</v>
      </c>
      <c r="M281" t="s">
        <v>396</v>
      </c>
    </row>
    <row r="282" spans="1:13" x14ac:dyDescent="0.3">
      <c r="A282" s="4">
        <v>44886</v>
      </c>
      <c r="B282" s="3">
        <v>0.13541666666666666</v>
      </c>
      <c r="C282" t="s">
        <v>323</v>
      </c>
      <c r="D282" t="s">
        <v>323</v>
      </c>
      <c r="E282" s="1" t="s">
        <v>12</v>
      </c>
      <c r="F282" s="1">
        <v>2013</v>
      </c>
      <c r="G282" t="s">
        <v>324</v>
      </c>
      <c r="H282" t="s">
        <v>106</v>
      </c>
      <c r="I282" t="s">
        <v>107</v>
      </c>
      <c r="J282" t="s">
        <v>34</v>
      </c>
      <c r="K282" t="s">
        <v>34</v>
      </c>
      <c r="L282" s="2">
        <v>7.3773148148148157E-2</v>
      </c>
      <c r="M282" t="s">
        <v>396</v>
      </c>
    </row>
    <row r="283" spans="1:13" x14ac:dyDescent="0.3">
      <c r="A283" s="4">
        <v>44886</v>
      </c>
      <c r="B283" s="3">
        <v>0.21875</v>
      </c>
      <c r="C283" t="s">
        <v>134</v>
      </c>
      <c r="D283" t="s">
        <v>134</v>
      </c>
      <c r="E283" s="1" t="s">
        <v>22</v>
      </c>
      <c r="F283" s="1">
        <v>2021</v>
      </c>
      <c r="G283" t="s">
        <v>135</v>
      </c>
      <c r="H283" t="s">
        <v>136</v>
      </c>
      <c r="I283" t="s">
        <v>137</v>
      </c>
      <c r="J283" t="s">
        <v>20</v>
      </c>
      <c r="K283" t="s">
        <v>20</v>
      </c>
      <c r="L283" s="2">
        <v>5.3460648148148153E-2</v>
      </c>
      <c r="M283" t="s">
        <v>396</v>
      </c>
    </row>
    <row r="284" spans="1:13" x14ac:dyDescent="0.3">
      <c r="A284" s="4">
        <v>44886</v>
      </c>
      <c r="B284" s="3">
        <v>0.28125</v>
      </c>
      <c r="C284" t="s">
        <v>73</v>
      </c>
      <c r="D284" t="s">
        <v>73</v>
      </c>
      <c r="E284" s="1" t="s">
        <v>12</v>
      </c>
      <c r="F284" s="1">
        <v>2015</v>
      </c>
      <c r="G284" t="s">
        <v>74</v>
      </c>
      <c r="H284" t="s">
        <v>75</v>
      </c>
      <c r="I284" t="s">
        <v>76</v>
      </c>
      <c r="J284" t="s">
        <v>20</v>
      </c>
      <c r="K284" t="s">
        <v>20</v>
      </c>
      <c r="L284" s="2">
        <v>6.283564814814814E-2</v>
      </c>
      <c r="M284" t="s">
        <v>396</v>
      </c>
    </row>
    <row r="285" spans="1:13" x14ac:dyDescent="0.3">
      <c r="A285" s="4">
        <v>44886</v>
      </c>
      <c r="B285" s="3">
        <v>0.35416666666666669</v>
      </c>
      <c r="C285" t="s">
        <v>455</v>
      </c>
      <c r="D285" t="s">
        <v>456</v>
      </c>
      <c r="E285" s="1" t="s">
        <v>22</v>
      </c>
      <c r="F285" s="1">
        <v>2012</v>
      </c>
      <c r="G285" t="s">
        <v>62</v>
      </c>
      <c r="H285" t="s">
        <v>63</v>
      </c>
      <c r="I285" t="s">
        <v>64</v>
      </c>
      <c r="J285" t="s">
        <v>20</v>
      </c>
      <c r="K285" t="s">
        <v>26</v>
      </c>
      <c r="L285" s="2">
        <v>6.9618055555555558E-2</v>
      </c>
      <c r="M285" t="s">
        <v>396</v>
      </c>
    </row>
    <row r="286" spans="1:13" x14ac:dyDescent="0.3">
      <c r="A286" s="4">
        <v>44886</v>
      </c>
      <c r="B286" s="3">
        <v>0.4375</v>
      </c>
      <c r="C286" t="s">
        <v>471</v>
      </c>
      <c r="D286" t="s">
        <v>472</v>
      </c>
      <c r="E286" s="1" t="s">
        <v>22</v>
      </c>
      <c r="F286" s="1">
        <v>2018</v>
      </c>
      <c r="G286" t="s">
        <v>321</v>
      </c>
      <c r="H286" t="s">
        <v>322</v>
      </c>
      <c r="I286" t="s">
        <v>270</v>
      </c>
      <c r="J286" t="s">
        <v>20</v>
      </c>
      <c r="K286" t="s">
        <v>20</v>
      </c>
      <c r="L286" s="2">
        <v>7.9444444444444443E-2</v>
      </c>
      <c r="M286" t="s">
        <v>394</v>
      </c>
    </row>
    <row r="287" spans="1:13" x14ac:dyDescent="0.3">
      <c r="A287" s="4">
        <v>44886</v>
      </c>
      <c r="B287" s="3">
        <v>0.52777777777777779</v>
      </c>
      <c r="C287" t="s">
        <v>134</v>
      </c>
      <c r="D287" t="s">
        <v>134</v>
      </c>
      <c r="E287" s="1" t="s">
        <v>22</v>
      </c>
      <c r="F287" s="1">
        <v>2021</v>
      </c>
      <c r="G287" t="s">
        <v>135</v>
      </c>
      <c r="H287" t="s">
        <v>136</v>
      </c>
      <c r="I287" t="s">
        <v>137</v>
      </c>
      <c r="J287" t="s">
        <v>20</v>
      </c>
      <c r="K287" t="s">
        <v>20</v>
      </c>
      <c r="L287" s="2">
        <v>5.3460648148148153E-2</v>
      </c>
      <c r="M287" t="s">
        <v>396</v>
      </c>
    </row>
    <row r="288" spans="1:13" x14ac:dyDescent="0.3">
      <c r="A288" s="4">
        <v>44886</v>
      </c>
      <c r="B288" s="3">
        <v>0.59027777777777779</v>
      </c>
      <c r="C288" t="s">
        <v>520</v>
      </c>
      <c r="D288" t="s">
        <v>521</v>
      </c>
      <c r="E288" s="1" t="s">
        <v>12</v>
      </c>
      <c r="F288" s="1">
        <v>2014</v>
      </c>
      <c r="G288" t="s">
        <v>188</v>
      </c>
      <c r="H288" t="s">
        <v>189</v>
      </c>
      <c r="I288" t="s">
        <v>190</v>
      </c>
      <c r="J288" t="s">
        <v>20</v>
      </c>
      <c r="K288" t="s">
        <v>20</v>
      </c>
      <c r="L288" s="2">
        <v>0.13663194444444446</v>
      </c>
      <c r="M288" t="s">
        <v>399</v>
      </c>
    </row>
    <row r="289" spans="1:13" x14ac:dyDescent="0.3">
      <c r="A289" s="4">
        <v>44886</v>
      </c>
      <c r="B289" s="3">
        <v>0.73958333333333337</v>
      </c>
      <c r="C289" t="s">
        <v>410</v>
      </c>
      <c r="D289" t="s">
        <v>410</v>
      </c>
      <c r="E289" s="1" t="s">
        <v>22</v>
      </c>
      <c r="F289" s="1">
        <v>2012</v>
      </c>
      <c r="G289" t="s">
        <v>191</v>
      </c>
      <c r="H289" t="s">
        <v>192</v>
      </c>
      <c r="I289" t="s">
        <v>193</v>
      </c>
      <c r="J289" t="s">
        <v>20</v>
      </c>
      <c r="K289" t="s">
        <v>20</v>
      </c>
      <c r="L289" s="2">
        <v>7.2789351851851855E-2</v>
      </c>
      <c r="M289" t="s">
        <v>398</v>
      </c>
    </row>
    <row r="290" spans="1:13" x14ac:dyDescent="0.3">
      <c r="A290" s="4">
        <v>44886</v>
      </c>
      <c r="B290" s="3">
        <v>0.82986111111111116</v>
      </c>
      <c r="C290" t="s">
        <v>323</v>
      </c>
      <c r="D290" t="s">
        <v>323</v>
      </c>
      <c r="E290" s="1" t="s">
        <v>12</v>
      </c>
      <c r="F290" s="1">
        <v>2013</v>
      </c>
      <c r="G290" t="s">
        <v>324</v>
      </c>
      <c r="H290" t="s">
        <v>106</v>
      </c>
      <c r="I290" t="s">
        <v>107</v>
      </c>
      <c r="J290" t="s">
        <v>34</v>
      </c>
      <c r="K290" t="s">
        <v>34</v>
      </c>
      <c r="L290" s="2">
        <v>7.3773148148148157E-2</v>
      </c>
      <c r="M290" t="s">
        <v>396</v>
      </c>
    </row>
    <row r="291" spans="1:13" x14ac:dyDescent="0.3">
      <c r="A291" s="4">
        <v>44886</v>
      </c>
      <c r="B291" s="3">
        <v>0.91666666666666663</v>
      </c>
      <c r="C291" t="s">
        <v>492</v>
      </c>
      <c r="D291" t="s">
        <v>493</v>
      </c>
      <c r="E291" s="1" t="s">
        <v>53</v>
      </c>
      <c r="F291" s="1">
        <v>2016</v>
      </c>
      <c r="G291" t="s">
        <v>325</v>
      </c>
      <c r="H291" t="s">
        <v>326</v>
      </c>
      <c r="I291" t="s">
        <v>327</v>
      </c>
      <c r="J291" t="s">
        <v>26</v>
      </c>
      <c r="K291" t="s">
        <v>26</v>
      </c>
      <c r="L291" s="2">
        <v>7.5439814814814821E-2</v>
      </c>
      <c r="M291" t="s">
        <v>400</v>
      </c>
    </row>
    <row r="292" spans="1:13" x14ac:dyDescent="0.3">
      <c r="A292" s="4">
        <v>44887</v>
      </c>
      <c r="B292" s="3">
        <v>3.472222222222222E-3</v>
      </c>
      <c r="C292" t="s">
        <v>465</v>
      </c>
      <c r="D292" t="s">
        <v>466</v>
      </c>
      <c r="E292" s="1" t="s">
        <v>12</v>
      </c>
      <c r="F292" s="1">
        <v>2020</v>
      </c>
      <c r="G292" t="s">
        <v>281</v>
      </c>
      <c r="H292" t="s">
        <v>47</v>
      </c>
      <c r="I292" t="s">
        <v>48</v>
      </c>
      <c r="J292" t="s">
        <v>20</v>
      </c>
      <c r="K292" t="s">
        <v>20</v>
      </c>
      <c r="L292" s="2">
        <v>3.6006944444444446E-2</v>
      </c>
      <c r="M292" t="s">
        <v>396</v>
      </c>
    </row>
    <row r="293" spans="1:13" x14ac:dyDescent="0.3">
      <c r="A293" s="4">
        <v>44887</v>
      </c>
      <c r="B293" s="3">
        <v>4.8611111111111112E-2</v>
      </c>
      <c r="C293" t="s">
        <v>328</v>
      </c>
      <c r="D293" t="s">
        <v>328</v>
      </c>
      <c r="E293" s="1" t="s">
        <v>22</v>
      </c>
      <c r="F293" s="1">
        <v>2000</v>
      </c>
      <c r="G293" t="s">
        <v>329</v>
      </c>
      <c r="H293" t="s">
        <v>330</v>
      </c>
      <c r="I293" t="s">
        <v>37</v>
      </c>
      <c r="J293" t="s">
        <v>42</v>
      </c>
      <c r="K293" t="s">
        <v>42</v>
      </c>
      <c r="L293" s="2">
        <v>6.5740740740740738E-2</v>
      </c>
      <c r="M293" t="s">
        <v>398</v>
      </c>
    </row>
    <row r="294" spans="1:13" x14ac:dyDescent="0.3">
      <c r="A294" s="4">
        <v>44887</v>
      </c>
      <c r="B294" s="3">
        <v>0.125</v>
      </c>
      <c r="C294" t="s">
        <v>331</v>
      </c>
      <c r="D294" t="s">
        <v>331</v>
      </c>
      <c r="E294" s="1" t="s">
        <v>22</v>
      </c>
      <c r="F294" s="1">
        <v>2021</v>
      </c>
      <c r="G294" t="s">
        <v>332</v>
      </c>
      <c r="H294" t="s">
        <v>291</v>
      </c>
      <c r="I294" t="s">
        <v>30</v>
      </c>
      <c r="J294" t="s">
        <v>20</v>
      </c>
      <c r="K294" t="s">
        <v>52</v>
      </c>
      <c r="L294" s="2">
        <v>4.1539351851851855E-2</v>
      </c>
      <c r="M294" t="s">
        <v>396</v>
      </c>
    </row>
    <row r="295" spans="1:13" x14ac:dyDescent="0.3">
      <c r="A295" s="4">
        <v>44887</v>
      </c>
      <c r="B295" s="3">
        <v>0.17361111111111113</v>
      </c>
      <c r="C295" t="s">
        <v>523</v>
      </c>
      <c r="D295" t="s">
        <v>524</v>
      </c>
      <c r="E295" s="1" t="s">
        <v>22</v>
      </c>
      <c r="F295" s="1">
        <v>2018</v>
      </c>
      <c r="G295" t="s">
        <v>140</v>
      </c>
      <c r="H295" t="s">
        <v>141</v>
      </c>
      <c r="I295" t="s">
        <v>142</v>
      </c>
      <c r="J295" t="s">
        <v>20</v>
      </c>
      <c r="K295" t="s">
        <v>143</v>
      </c>
      <c r="L295" s="2">
        <v>0.10812500000000001</v>
      </c>
      <c r="M295" t="s">
        <v>396</v>
      </c>
    </row>
    <row r="296" spans="1:13" x14ac:dyDescent="0.3">
      <c r="A296" s="4">
        <v>44887</v>
      </c>
      <c r="B296" s="3">
        <v>0.2951388888888889</v>
      </c>
      <c r="C296" t="s">
        <v>520</v>
      </c>
      <c r="D296" t="s">
        <v>521</v>
      </c>
      <c r="E296" s="1" t="s">
        <v>12</v>
      </c>
      <c r="F296" s="1">
        <v>2014</v>
      </c>
      <c r="G296" t="s">
        <v>188</v>
      </c>
      <c r="H296" t="s">
        <v>189</v>
      </c>
      <c r="I296" t="s">
        <v>190</v>
      </c>
      <c r="J296" t="s">
        <v>20</v>
      </c>
      <c r="K296" t="s">
        <v>20</v>
      </c>
      <c r="L296" s="2">
        <v>0.13663194444444446</v>
      </c>
      <c r="M296" t="s">
        <v>399</v>
      </c>
    </row>
    <row r="297" spans="1:13" x14ac:dyDescent="0.3">
      <c r="A297" s="4">
        <v>44887</v>
      </c>
      <c r="B297" s="3">
        <v>0.44444444444444442</v>
      </c>
      <c r="C297" t="s">
        <v>73</v>
      </c>
      <c r="D297" t="s">
        <v>73</v>
      </c>
      <c r="E297" s="1" t="s">
        <v>12</v>
      </c>
      <c r="F297" s="1">
        <v>2015</v>
      </c>
      <c r="G297" t="s">
        <v>74</v>
      </c>
      <c r="H297" t="s">
        <v>75</v>
      </c>
      <c r="I297" t="s">
        <v>76</v>
      </c>
      <c r="J297" t="s">
        <v>20</v>
      </c>
      <c r="K297" t="s">
        <v>20</v>
      </c>
      <c r="L297" s="2">
        <v>6.283564814814814E-2</v>
      </c>
      <c r="M297" t="s">
        <v>396</v>
      </c>
    </row>
    <row r="298" spans="1:13" x14ac:dyDescent="0.3">
      <c r="A298" s="4">
        <v>44887</v>
      </c>
      <c r="B298" s="3">
        <v>0.51736111111111105</v>
      </c>
      <c r="C298" t="s">
        <v>410</v>
      </c>
      <c r="D298" t="s">
        <v>410</v>
      </c>
      <c r="E298" s="1" t="s">
        <v>22</v>
      </c>
      <c r="F298" s="1">
        <v>2012</v>
      </c>
      <c r="G298" t="s">
        <v>191</v>
      </c>
      <c r="H298" t="s">
        <v>192</v>
      </c>
      <c r="I298" t="s">
        <v>193</v>
      </c>
      <c r="J298" t="s">
        <v>20</v>
      </c>
      <c r="K298" t="s">
        <v>20</v>
      </c>
      <c r="L298" s="2">
        <v>7.2789351851851855E-2</v>
      </c>
      <c r="M298" t="s">
        <v>398</v>
      </c>
    </row>
    <row r="299" spans="1:13" x14ac:dyDescent="0.3">
      <c r="A299" s="4">
        <v>44887</v>
      </c>
      <c r="B299" s="3">
        <v>0.60069444444444442</v>
      </c>
      <c r="C299" t="s">
        <v>331</v>
      </c>
      <c r="D299" t="s">
        <v>331</v>
      </c>
      <c r="E299" s="1" t="s">
        <v>22</v>
      </c>
      <c r="F299" s="1">
        <v>2021</v>
      </c>
      <c r="G299" t="s">
        <v>332</v>
      </c>
      <c r="H299" t="s">
        <v>291</v>
      </c>
      <c r="I299" t="s">
        <v>30</v>
      </c>
      <c r="J299" t="s">
        <v>20</v>
      </c>
      <c r="K299" t="s">
        <v>52</v>
      </c>
      <c r="L299" s="2">
        <v>4.1539351851851855E-2</v>
      </c>
      <c r="M299" t="s">
        <v>396</v>
      </c>
    </row>
    <row r="300" spans="1:13" x14ac:dyDescent="0.3">
      <c r="A300" s="4">
        <v>44887</v>
      </c>
      <c r="B300" s="3">
        <v>0.64930555555555558</v>
      </c>
      <c r="C300" t="s">
        <v>508</v>
      </c>
      <c r="D300" t="s">
        <v>509</v>
      </c>
      <c r="E300" s="1" t="s">
        <v>22</v>
      </c>
      <c r="F300" s="1">
        <v>2019</v>
      </c>
      <c r="G300" t="s">
        <v>43</v>
      </c>
      <c r="H300" t="s">
        <v>44</v>
      </c>
      <c r="I300" t="s">
        <v>45</v>
      </c>
      <c r="J300" t="s">
        <v>38</v>
      </c>
      <c r="K300" t="s">
        <v>20</v>
      </c>
      <c r="L300" s="2">
        <v>6.2280092592592595E-2</v>
      </c>
      <c r="M300" t="s">
        <v>393</v>
      </c>
    </row>
    <row r="301" spans="1:13" x14ac:dyDescent="0.3">
      <c r="A301" s="4">
        <v>44887</v>
      </c>
      <c r="B301" s="3">
        <v>0.72222222222222221</v>
      </c>
      <c r="C301" t="s">
        <v>532</v>
      </c>
      <c r="D301" t="s">
        <v>533</v>
      </c>
      <c r="E301" s="1" t="s">
        <v>12</v>
      </c>
      <c r="F301" s="1">
        <v>2009</v>
      </c>
      <c r="G301" t="s">
        <v>35</v>
      </c>
      <c r="H301" t="s">
        <v>36</v>
      </c>
      <c r="I301" t="s">
        <v>37</v>
      </c>
      <c r="J301" t="s">
        <v>38</v>
      </c>
      <c r="K301" t="s">
        <v>38</v>
      </c>
      <c r="L301" s="2">
        <v>5.9432870370370372E-2</v>
      </c>
      <c r="M301" t="s">
        <v>398</v>
      </c>
    </row>
    <row r="302" spans="1:13" x14ac:dyDescent="0.3">
      <c r="A302" s="4">
        <v>44887</v>
      </c>
      <c r="B302" s="3">
        <v>0.79166666666666663</v>
      </c>
      <c r="C302" t="s">
        <v>446</v>
      </c>
      <c r="D302" t="s">
        <v>447</v>
      </c>
      <c r="E302" s="1" t="s">
        <v>12</v>
      </c>
      <c r="F302" s="1">
        <v>2018</v>
      </c>
      <c r="G302" t="s">
        <v>39</v>
      </c>
      <c r="H302" t="s">
        <v>40</v>
      </c>
      <c r="I302" t="s">
        <v>41</v>
      </c>
      <c r="J302" t="s">
        <v>20</v>
      </c>
      <c r="K302" t="s">
        <v>42</v>
      </c>
      <c r="L302" s="2">
        <v>6.3784722222222215E-2</v>
      </c>
      <c r="M302" t="s">
        <v>390</v>
      </c>
    </row>
    <row r="303" spans="1:13" x14ac:dyDescent="0.3">
      <c r="A303" s="4">
        <v>44887</v>
      </c>
      <c r="B303" s="3">
        <v>0.86805555555555547</v>
      </c>
      <c r="C303" t="s">
        <v>331</v>
      </c>
      <c r="D303" t="s">
        <v>331</v>
      </c>
      <c r="E303" s="1" t="s">
        <v>22</v>
      </c>
      <c r="F303" s="1">
        <v>2021</v>
      </c>
      <c r="G303" t="s">
        <v>332</v>
      </c>
      <c r="H303" t="s">
        <v>291</v>
      </c>
      <c r="I303" t="s">
        <v>30</v>
      </c>
      <c r="J303" t="s">
        <v>20</v>
      </c>
      <c r="K303" t="s">
        <v>52</v>
      </c>
      <c r="L303" s="2">
        <v>4.1539351851851855E-2</v>
      </c>
      <c r="M303" t="s">
        <v>396</v>
      </c>
    </row>
    <row r="304" spans="1:13" x14ac:dyDescent="0.3">
      <c r="A304" s="4">
        <v>44887</v>
      </c>
      <c r="B304" s="3">
        <v>0.91666666666666663</v>
      </c>
      <c r="C304" t="s">
        <v>467</v>
      </c>
      <c r="D304" t="s">
        <v>468</v>
      </c>
      <c r="E304" s="1" t="s">
        <v>12</v>
      </c>
      <c r="F304" s="1">
        <v>2020</v>
      </c>
      <c r="G304" t="s">
        <v>333</v>
      </c>
      <c r="H304" t="s">
        <v>47</v>
      </c>
      <c r="I304" t="s">
        <v>48</v>
      </c>
      <c r="J304" t="s">
        <v>20</v>
      </c>
      <c r="K304" t="s">
        <v>20</v>
      </c>
      <c r="L304" s="2">
        <v>4.2245370370370371E-2</v>
      </c>
      <c r="M304" t="s">
        <v>396</v>
      </c>
    </row>
    <row r="305" spans="1:13" x14ac:dyDescent="0.3">
      <c r="A305" s="4">
        <v>44887</v>
      </c>
      <c r="B305" s="3">
        <v>0.96527777777777779</v>
      </c>
      <c r="C305" t="s">
        <v>489</v>
      </c>
      <c r="D305" t="s">
        <v>490</v>
      </c>
      <c r="E305" s="1" t="s">
        <v>22</v>
      </c>
      <c r="F305" s="1">
        <v>2012</v>
      </c>
      <c r="G305" t="s">
        <v>287</v>
      </c>
      <c r="H305" t="s">
        <v>288</v>
      </c>
      <c r="I305" t="s">
        <v>209</v>
      </c>
      <c r="J305" t="s">
        <v>20</v>
      </c>
      <c r="K305" t="s">
        <v>20</v>
      </c>
      <c r="L305" s="2">
        <v>0</v>
      </c>
      <c r="M305" t="s">
        <v>395</v>
      </c>
    </row>
    <row r="306" spans="1:13" x14ac:dyDescent="0.3">
      <c r="A306" s="4">
        <v>44888</v>
      </c>
      <c r="B306" s="3">
        <v>5.9027777777777783E-2</v>
      </c>
      <c r="C306" t="s">
        <v>446</v>
      </c>
      <c r="D306" t="s">
        <v>447</v>
      </c>
      <c r="E306" s="1" t="s">
        <v>12</v>
      </c>
      <c r="F306" s="1">
        <v>2018</v>
      </c>
      <c r="G306" t="s">
        <v>39</v>
      </c>
      <c r="H306" t="s">
        <v>40</v>
      </c>
      <c r="I306" t="s">
        <v>41</v>
      </c>
      <c r="J306" t="s">
        <v>20</v>
      </c>
      <c r="K306" t="s">
        <v>42</v>
      </c>
      <c r="L306" s="2">
        <v>6.3784722222222215E-2</v>
      </c>
      <c r="M306" t="s">
        <v>390</v>
      </c>
    </row>
    <row r="307" spans="1:13" x14ac:dyDescent="0.3">
      <c r="A307" s="4">
        <v>44888</v>
      </c>
      <c r="B307" s="3">
        <v>0.13194444444444445</v>
      </c>
      <c r="C307" t="s">
        <v>334</v>
      </c>
      <c r="D307" t="s">
        <v>334</v>
      </c>
      <c r="E307" s="1" t="s">
        <v>22</v>
      </c>
      <c r="F307" s="1">
        <v>2021</v>
      </c>
      <c r="G307" t="s">
        <v>335</v>
      </c>
      <c r="H307" t="s">
        <v>291</v>
      </c>
      <c r="I307" t="s">
        <v>30</v>
      </c>
      <c r="J307" t="s">
        <v>20</v>
      </c>
      <c r="K307" t="s">
        <v>52</v>
      </c>
      <c r="L307" s="2">
        <v>4.0474537037037038E-2</v>
      </c>
      <c r="M307" t="s">
        <v>396</v>
      </c>
    </row>
    <row r="308" spans="1:13" x14ac:dyDescent="0.3">
      <c r="A308" s="4">
        <v>44888</v>
      </c>
      <c r="B308" s="3">
        <v>0.18055555555555555</v>
      </c>
      <c r="C308" t="s">
        <v>440</v>
      </c>
      <c r="D308" t="s">
        <v>441</v>
      </c>
      <c r="E308" s="1" t="s">
        <v>53</v>
      </c>
      <c r="F308" s="1">
        <v>2008</v>
      </c>
      <c r="G308" t="s">
        <v>273</v>
      </c>
      <c r="H308" t="s">
        <v>274</v>
      </c>
      <c r="I308" t="s">
        <v>275</v>
      </c>
      <c r="J308" t="s">
        <v>34</v>
      </c>
      <c r="K308" t="s">
        <v>26</v>
      </c>
      <c r="L308" s="2">
        <v>9.0451388888888887E-2</v>
      </c>
      <c r="M308" t="s">
        <v>393</v>
      </c>
    </row>
    <row r="309" spans="1:13" x14ac:dyDescent="0.3">
      <c r="A309" s="4">
        <v>44888</v>
      </c>
      <c r="B309" s="3">
        <v>0.28125</v>
      </c>
      <c r="C309" t="s">
        <v>489</v>
      </c>
      <c r="D309" t="s">
        <v>490</v>
      </c>
      <c r="E309" s="1" t="s">
        <v>22</v>
      </c>
      <c r="F309" s="1">
        <v>2012</v>
      </c>
      <c r="G309" t="s">
        <v>287</v>
      </c>
      <c r="H309" t="s">
        <v>288</v>
      </c>
      <c r="I309" t="s">
        <v>209</v>
      </c>
      <c r="J309" t="s">
        <v>20</v>
      </c>
      <c r="K309" t="s">
        <v>20</v>
      </c>
      <c r="L309" s="2">
        <v>0</v>
      </c>
      <c r="M309" t="s">
        <v>395</v>
      </c>
    </row>
    <row r="310" spans="1:13" x14ac:dyDescent="0.3">
      <c r="A310" s="4">
        <v>44888</v>
      </c>
      <c r="B310" s="3">
        <v>0.375</v>
      </c>
      <c r="C310" t="s">
        <v>508</v>
      </c>
      <c r="D310" t="s">
        <v>509</v>
      </c>
      <c r="E310" s="1" t="s">
        <v>22</v>
      </c>
      <c r="F310" s="1">
        <v>2019</v>
      </c>
      <c r="G310" t="s">
        <v>43</v>
      </c>
      <c r="H310" t="s">
        <v>44</v>
      </c>
      <c r="I310" t="s">
        <v>45</v>
      </c>
      <c r="J310" t="s">
        <v>38</v>
      </c>
      <c r="K310" t="s">
        <v>20</v>
      </c>
      <c r="L310" s="2">
        <v>6.2280092592592595E-2</v>
      </c>
      <c r="M310" t="s">
        <v>393</v>
      </c>
    </row>
    <row r="311" spans="1:13" x14ac:dyDescent="0.3">
      <c r="A311" s="4">
        <v>44888</v>
      </c>
      <c r="B311" s="3">
        <v>0.44791666666666669</v>
      </c>
      <c r="C311" t="s">
        <v>532</v>
      </c>
      <c r="D311" t="s">
        <v>533</v>
      </c>
      <c r="E311" s="1" t="s">
        <v>12</v>
      </c>
      <c r="F311" s="1">
        <v>2009</v>
      </c>
      <c r="G311" t="s">
        <v>35</v>
      </c>
      <c r="H311" t="s">
        <v>36</v>
      </c>
      <c r="I311" t="s">
        <v>37</v>
      </c>
      <c r="J311" t="s">
        <v>38</v>
      </c>
      <c r="K311" t="s">
        <v>38</v>
      </c>
      <c r="L311" s="2">
        <v>5.9432870370370372E-2</v>
      </c>
      <c r="M311" t="s">
        <v>398</v>
      </c>
    </row>
    <row r="312" spans="1:13" x14ac:dyDescent="0.3">
      <c r="A312" s="4">
        <v>44888</v>
      </c>
      <c r="B312" s="3">
        <v>0.51736111111111105</v>
      </c>
      <c r="C312" t="s">
        <v>446</v>
      </c>
      <c r="D312" t="s">
        <v>447</v>
      </c>
      <c r="E312" s="1" t="s">
        <v>12</v>
      </c>
      <c r="F312" s="1">
        <v>2018</v>
      </c>
      <c r="G312" t="s">
        <v>39</v>
      </c>
      <c r="H312" t="s">
        <v>40</v>
      </c>
      <c r="I312" t="s">
        <v>41</v>
      </c>
      <c r="J312" t="s">
        <v>20</v>
      </c>
      <c r="K312" t="s">
        <v>42</v>
      </c>
      <c r="L312" s="2">
        <v>6.3784722222222215E-2</v>
      </c>
      <c r="M312" t="s">
        <v>390</v>
      </c>
    </row>
    <row r="313" spans="1:13" x14ac:dyDescent="0.3">
      <c r="A313" s="4">
        <v>44888</v>
      </c>
      <c r="B313" s="3">
        <v>0.59027777777777779</v>
      </c>
      <c r="C313" t="s">
        <v>334</v>
      </c>
      <c r="D313" t="s">
        <v>334</v>
      </c>
      <c r="E313" s="1" t="s">
        <v>22</v>
      </c>
      <c r="F313" s="1">
        <v>2021</v>
      </c>
      <c r="G313" t="s">
        <v>335</v>
      </c>
      <c r="H313" t="s">
        <v>291</v>
      </c>
      <c r="I313" t="s">
        <v>30</v>
      </c>
      <c r="J313" t="s">
        <v>20</v>
      </c>
      <c r="K313" t="s">
        <v>52</v>
      </c>
      <c r="L313" s="2">
        <v>4.0474537037037038E-2</v>
      </c>
      <c r="M313" t="s">
        <v>396</v>
      </c>
    </row>
    <row r="314" spans="1:13" x14ac:dyDescent="0.3">
      <c r="A314" s="4">
        <v>44888</v>
      </c>
      <c r="B314" s="3">
        <v>0.63888888888888895</v>
      </c>
      <c r="C314" t="s">
        <v>500</v>
      </c>
      <c r="D314" t="s">
        <v>501</v>
      </c>
      <c r="E314" s="1" t="s">
        <v>22</v>
      </c>
      <c r="F314" s="1">
        <v>2009</v>
      </c>
      <c r="G314" t="s">
        <v>94</v>
      </c>
      <c r="H314" t="s">
        <v>95</v>
      </c>
      <c r="I314" t="s">
        <v>96</v>
      </c>
      <c r="J314" t="s">
        <v>20</v>
      </c>
      <c r="K314" t="s">
        <v>16</v>
      </c>
      <c r="L314" s="2">
        <v>6.7766203703703703E-2</v>
      </c>
      <c r="M314" t="s">
        <v>400</v>
      </c>
    </row>
    <row r="315" spans="1:13" x14ac:dyDescent="0.3">
      <c r="A315" s="4">
        <v>44888</v>
      </c>
      <c r="B315" s="3">
        <v>0.71875</v>
      </c>
      <c r="C315" t="s">
        <v>516</v>
      </c>
      <c r="D315" t="s">
        <v>87</v>
      </c>
      <c r="E315" s="1" t="s">
        <v>22</v>
      </c>
      <c r="F315" s="1">
        <v>2018</v>
      </c>
      <c r="G315" t="s">
        <v>88</v>
      </c>
      <c r="H315" t="s">
        <v>89</v>
      </c>
      <c r="I315" t="s">
        <v>90</v>
      </c>
      <c r="J315" t="s">
        <v>20</v>
      </c>
      <c r="K315" t="s">
        <v>20</v>
      </c>
      <c r="L315" s="2">
        <v>6.1087962962962962E-2</v>
      </c>
      <c r="M315" t="s">
        <v>396</v>
      </c>
    </row>
    <row r="316" spans="1:13" x14ac:dyDescent="0.3">
      <c r="A316" s="4">
        <v>44888</v>
      </c>
      <c r="B316" s="3">
        <v>0.78819444444444453</v>
      </c>
      <c r="C316" t="s">
        <v>473</v>
      </c>
      <c r="D316" t="s">
        <v>474</v>
      </c>
      <c r="E316" s="1" t="s">
        <v>12</v>
      </c>
      <c r="F316" s="1">
        <v>2014</v>
      </c>
      <c r="G316" t="s">
        <v>91</v>
      </c>
      <c r="H316" t="s">
        <v>92</v>
      </c>
      <c r="I316" t="s">
        <v>93</v>
      </c>
      <c r="J316" t="s">
        <v>42</v>
      </c>
      <c r="K316" t="s">
        <v>42</v>
      </c>
      <c r="L316" s="2">
        <v>6.8715277777777778E-2</v>
      </c>
      <c r="M316" t="s">
        <v>394</v>
      </c>
    </row>
    <row r="317" spans="1:13" x14ac:dyDescent="0.3">
      <c r="A317" s="4">
        <v>44888</v>
      </c>
      <c r="B317" s="3">
        <v>0.86805555555555547</v>
      </c>
      <c r="C317" t="s">
        <v>334</v>
      </c>
      <c r="D317" t="s">
        <v>334</v>
      </c>
      <c r="E317" s="1" t="s">
        <v>22</v>
      </c>
      <c r="F317" s="1">
        <v>2021</v>
      </c>
      <c r="G317" t="s">
        <v>335</v>
      </c>
      <c r="H317" t="s">
        <v>291</v>
      </c>
      <c r="I317" t="s">
        <v>30</v>
      </c>
      <c r="J317" t="s">
        <v>20</v>
      </c>
      <c r="K317" t="s">
        <v>52</v>
      </c>
      <c r="L317" s="2">
        <v>4.0474537037037038E-2</v>
      </c>
      <c r="M317" t="s">
        <v>396</v>
      </c>
    </row>
    <row r="318" spans="1:13" x14ac:dyDescent="0.3">
      <c r="A318" s="4">
        <v>44888</v>
      </c>
      <c r="B318" s="3">
        <v>0.91666666666666663</v>
      </c>
      <c r="C318" t="s">
        <v>421</v>
      </c>
      <c r="D318" t="s">
        <v>422</v>
      </c>
      <c r="E318" s="1" t="s">
        <v>22</v>
      </c>
      <c r="F318" s="1">
        <v>2012</v>
      </c>
      <c r="G318" t="s">
        <v>336</v>
      </c>
      <c r="H318" t="s">
        <v>288</v>
      </c>
      <c r="I318" t="s">
        <v>337</v>
      </c>
      <c r="J318" t="s">
        <v>20</v>
      </c>
      <c r="K318" t="s">
        <v>20</v>
      </c>
      <c r="L318" s="2">
        <v>0</v>
      </c>
      <c r="M318" t="s">
        <v>395</v>
      </c>
    </row>
    <row r="319" spans="1:13" x14ac:dyDescent="0.3">
      <c r="A319" s="4">
        <v>44889</v>
      </c>
      <c r="B319" s="3">
        <v>1.0416666666666666E-2</v>
      </c>
      <c r="C319" t="s">
        <v>492</v>
      </c>
      <c r="D319" t="s">
        <v>493</v>
      </c>
      <c r="E319" s="1" t="s">
        <v>53</v>
      </c>
      <c r="F319" s="1">
        <v>2016</v>
      </c>
      <c r="G319" t="s">
        <v>325</v>
      </c>
      <c r="H319" t="s">
        <v>326</v>
      </c>
      <c r="I319" t="s">
        <v>327</v>
      </c>
      <c r="J319" t="s">
        <v>26</v>
      </c>
      <c r="K319" t="s">
        <v>26</v>
      </c>
      <c r="L319" s="2">
        <v>7.5439814814814821E-2</v>
      </c>
      <c r="M319" t="s">
        <v>400</v>
      </c>
    </row>
    <row r="320" spans="1:13" x14ac:dyDescent="0.3">
      <c r="A320" s="4">
        <v>44889</v>
      </c>
      <c r="B320" s="3">
        <v>9.7222222222222224E-2</v>
      </c>
      <c r="C320" t="s">
        <v>338</v>
      </c>
      <c r="D320" t="s">
        <v>338</v>
      </c>
      <c r="E320" s="1" t="s">
        <v>22</v>
      </c>
      <c r="F320" s="1">
        <v>2021</v>
      </c>
      <c r="G320" t="s">
        <v>339</v>
      </c>
      <c r="H320" t="s">
        <v>291</v>
      </c>
      <c r="I320" t="s">
        <v>30</v>
      </c>
      <c r="J320" t="s">
        <v>20</v>
      </c>
      <c r="K320" t="s">
        <v>52</v>
      </c>
      <c r="L320" s="2">
        <v>4.0370370370370369E-2</v>
      </c>
      <c r="M320" t="s">
        <v>396</v>
      </c>
    </row>
    <row r="321" spans="1:13" x14ac:dyDescent="0.3">
      <c r="A321" s="4">
        <v>44889</v>
      </c>
      <c r="B321" s="3">
        <v>0.14583333333333334</v>
      </c>
      <c r="C321" t="s">
        <v>459</v>
      </c>
      <c r="D321" t="s">
        <v>460</v>
      </c>
      <c r="E321" s="1" t="s">
        <v>22</v>
      </c>
      <c r="F321" s="1">
        <v>2018</v>
      </c>
      <c r="G321" t="s">
        <v>340</v>
      </c>
      <c r="H321" t="s">
        <v>388</v>
      </c>
      <c r="I321" t="s">
        <v>341</v>
      </c>
      <c r="J321" t="s">
        <v>86</v>
      </c>
      <c r="K321" t="s">
        <v>86</v>
      </c>
      <c r="L321" s="2">
        <v>1.5428240740740741E-2</v>
      </c>
      <c r="M321" t="s">
        <v>394</v>
      </c>
    </row>
    <row r="322" spans="1:13" x14ac:dyDescent="0.3">
      <c r="A322" s="4">
        <v>44889</v>
      </c>
      <c r="B322" s="3">
        <v>0.16666666666666666</v>
      </c>
      <c r="C322" t="s">
        <v>421</v>
      </c>
      <c r="D322" t="s">
        <v>422</v>
      </c>
      <c r="E322" s="1" t="s">
        <v>22</v>
      </c>
      <c r="F322" s="1">
        <v>2012</v>
      </c>
      <c r="G322" t="s">
        <v>336</v>
      </c>
      <c r="H322" t="s">
        <v>288</v>
      </c>
      <c r="I322" t="s">
        <v>337</v>
      </c>
      <c r="J322" t="s">
        <v>20</v>
      </c>
      <c r="K322" t="s">
        <v>20</v>
      </c>
      <c r="L322" s="2">
        <v>0</v>
      </c>
      <c r="M322" t="s">
        <v>395</v>
      </c>
    </row>
    <row r="323" spans="1:13" x14ac:dyDescent="0.3">
      <c r="A323" s="4">
        <v>44889</v>
      </c>
      <c r="B323" s="3">
        <v>0.26041666666666669</v>
      </c>
      <c r="C323" t="s">
        <v>416</v>
      </c>
      <c r="D323" t="s">
        <v>69</v>
      </c>
      <c r="E323" s="1" t="s">
        <v>22</v>
      </c>
      <c r="F323" s="1">
        <v>2021</v>
      </c>
      <c r="G323" t="s">
        <v>70</v>
      </c>
      <c r="H323" t="s">
        <v>71</v>
      </c>
      <c r="I323" t="s">
        <v>72</v>
      </c>
      <c r="J323" t="s">
        <v>38</v>
      </c>
      <c r="K323" t="s">
        <v>38</v>
      </c>
      <c r="L323" s="2">
        <v>6.3981481481481486E-2</v>
      </c>
      <c r="M323" t="s">
        <v>396</v>
      </c>
    </row>
    <row r="324" spans="1:13" x14ac:dyDescent="0.3">
      <c r="A324" s="4">
        <v>44889</v>
      </c>
      <c r="B324" s="3">
        <v>0.33680555555555558</v>
      </c>
      <c r="C324" t="s">
        <v>500</v>
      </c>
      <c r="D324" t="s">
        <v>501</v>
      </c>
      <c r="E324" s="1" t="s">
        <v>22</v>
      </c>
      <c r="F324" s="1">
        <v>2009</v>
      </c>
      <c r="G324" t="s">
        <v>94</v>
      </c>
      <c r="H324" t="s">
        <v>95</v>
      </c>
      <c r="I324" t="s">
        <v>96</v>
      </c>
      <c r="J324" t="s">
        <v>20</v>
      </c>
      <c r="K324" t="s">
        <v>16</v>
      </c>
      <c r="L324" s="2">
        <v>6.7766203703703703E-2</v>
      </c>
      <c r="M324" t="s">
        <v>400</v>
      </c>
    </row>
    <row r="325" spans="1:13" x14ac:dyDescent="0.3">
      <c r="A325" s="4">
        <v>44889</v>
      </c>
      <c r="B325" s="3">
        <v>0.41666666666666669</v>
      </c>
      <c r="C325" t="s">
        <v>516</v>
      </c>
      <c r="D325" t="s">
        <v>87</v>
      </c>
      <c r="E325" s="1" t="s">
        <v>22</v>
      </c>
      <c r="F325" s="1">
        <v>2018</v>
      </c>
      <c r="G325" t="s">
        <v>88</v>
      </c>
      <c r="H325" t="s">
        <v>89</v>
      </c>
      <c r="I325" t="s">
        <v>90</v>
      </c>
      <c r="J325" t="s">
        <v>20</v>
      </c>
      <c r="K325" t="s">
        <v>20</v>
      </c>
      <c r="L325" s="2">
        <v>6.1087962962962962E-2</v>
      </c>
      <c r="M325" t="s">
        <v>396</v>
      </c>
    </row>
    <row r="326" spans="1:13" x14ac:dyDescent="0.3">
      <c r="A326" s="4">
        <v>44889</v>
      </c>
      <c r="B326" s="3">
        <v>0.48958333333333331</v>
      </c>
      <c r="C326" t="s">
        <v>473</v>
      </c>
      <c r="D326" t="s">
        <v>474</v>
      </c>
      <c r="E326" s="1" t="s">
        <v>12</v>
      </c>
      <c r="F326" s="1">
        <v>2014</v>
      </c>
      <c r="G326" t="s">
        <v>91</v>
      </c>
      <c r="H326" t="s">
        <v>92</v>
      </c>
      <c r="I326" t="s">
        <v>93</v>
      </c>
      <c r="J326" t="s">
        <v>42</v>
      </c>
      <c r="K326" t="s">
        <v>42</v>
      </c>
      <c r="L326" s="2">
        <v>6.8715277777777778E-2</v>
      </c>
      <c r="M326" t="s">
        <v>394</v>
      </c>
    </row>
    <row r="327" spans="1:13" x14ac:dyDescent="0.3">
      <c r="A327" s="4">
        <v>44889</v>
      </c>
      <c r="B327" s="3">
        <v>0.56944444444444442</v>
      </c>
      <c r="C327" t="s">
        <v>338</v>
      </c>
      <c r="D327" t="s">
        <v>338</v>
      </c>
      <c r="E327" s="1" t="s">
        <v>22</v>
      </c>
      <c r="F327" s="1">
        <v>2021</v>
      </c>
      <c r="G327" t="s">
        <v>339</v>
      </c>
      <c r="H327" t="s">
        <v>291</v>
      </c>
      <c r="I327" t="s">
        <v>30</v>
      </c>
      <c r="J327" t="s">
        <v>20</v>
      </c>
      <c r="K327" t="s">
        <v>52</v>
      </c>
      <c r="L327" s="2">
        <v>4.0370370370370369E-2</v>
      </c>
      <c r="M327" t="s">
        <v>396</v>
      </c>
    </row>
    <row r="328" spans="1:13" x14ac:dyDescent="0.3">
      <c r="A328" s="4">
        <v>44889</v>
      </c>
      <c r="B328" s="3">
        <v>0.61805555555555558</v>
      </c>
      <c r="C328" t="s">
        <v>479</v>
      </c>
      <c r="D328" t="s">
        <v>480</v>
      </c>
      <c r="E328" s="1" t="s">
        <v>12</v>
      </c>
      <c r="F328" s="1">
        <v>2014</v>
      </c>
      <c r="G328" t="s">
        <v>179</v>
      </c>
      <c r="H328" t="s">
        <v>180</v>
      </c>
      <c r="I328" t="s">
        <v>181</v>
      </c>
      <c r="J328" t="s">
        <v>20</v>
      </c>
      <c r="K328" t="s">
        <v>42</v>
      </c>
      <c r="L328" s="2">
        <v>7.0104166666666676E-2</v>
      </c>
      <c r="M328" t="s">
        <v>394</v>
      </c>
    </row>
    <row r="329" spans="1:13" x14ac:dyDescent="0.3">
      <c r="A329" s="4">
        <v>44889</v>
      </c>
      <c r="B329" s="3">
        <v>0.69791666666666663</v>
      </c>
      <c r="C329" t="s">
        <v>423</v>
      </c>
      <c r="D329" t="s">
        <v>424</v>
      </c>
      <c r="E329" s="1" t="s">
        <v>12</v>
      </c>
      <c r="F329" s="1">
        <v>2015</v>
      </c>
      <c r="G329" t="s">
        <v>176</v>
      </c>
      <c r="H329" t="s">
        <v>177</v>
      </c>
      <c r="I329" t="s">
        <v>178</v>
      </c>
      <c r="J329" t="s">
        <v>20</v>
      </c>
      <c r="K329" t="s">
        <v>20</v>
      </c>
      <c r="L329" s="2">
        <v>6.1898148148148147E-2</v>
      </c>
      <c r="M329" t="s">
        <v>400</v>
      </c>
    </row>
    <row r="330" spans="1:13" x14ac:dyDescent="0.3">
      <c r="A330" s="4">
        <v>44889</v>
      </c>
      <c r="B330" s="3">
        <v>0.77083333333333337</v>
      </c>
      <c r="C330" t="s">
        <v>403</v>
      </c>
      <c r="D330" t="s">
        <v>404</v>
      </c>
      <c r="E330" s="1" t="s">
        <v>22</v>
      </c>
      <c r="F330" s="1">
        <v>2018</v>
      </c>
      <c r="G330" t="s">
        <v>168</v>
      </c>
      <c r="H330" t="s">
        <v>169</v>
      </c>
      <c r="I330" t="s">
        <v>170</v>
      </c>
      <c r="J330" t="s">
        <v>20</v>
      </c>
      <c r="K330" t="s">
        <v>20</v>
      </c>
      <c r="L330" s="2">
        <v>8.340277777777777E-2</v>
      </c>
      <c r="M330" t="s">
        <v>395</v>
      </c>
    </row>
    <row r="331" spans="1:13" x14ac:dyDescent="0.3">
      <c r="A331" s="4">
        <v>44889</v>
      </c>
      <c r="B331" s="3">
        <v>0.86805555555555547</v>
      </c>
      <c r="C331" t="s">
        <v>338</v>
      </c>
      <c r="D331" t="s">
        <v>338</v>
      </c>
      <c r="E331" s="1" t="s">
        <v>22</v>
      </c>
      <c r="F331" s="1">
        <v>2021</v>
      </c>
      <c r="G331" t="s">
        <v>339</v>
      </c>
      <c r="H331" t="s">
        <v>291</v>
      </c>
      <c r="I331" t="s">
        <v>30</v>
      </c>
      <c r="J331" t="s">
        <v>20</v>
      </c>
      <c r="K331" t="s">
        <v>52</v>
      </c>
      <c r="L331" s="2">
        <v>4.0370370370370369E-2</v>
      </c>
      <c r="M331" t="s">
        <v>396</v>
      </c>
    </row>
    <row r="332" spans="1:13" x14ac:dyDescent="0.3">
      <c r="A332" s="4">
        <v>44889</v>
      </c>
      <c r="B332" s="3">
        <v>0.91666666666666663</v>
      </c>
      <c r="C332" t="s">
        <v>342</v>
      </c>
      <c r="D332" t="s">
        <v>342</v>
      </c>
      <c r="E332" s="1" t="s">
        <v>22</v>
      </c>
      <c r="F332" s="1">
        <v>2018</v>
      </c>
      <c r="G332" t="s">
        <v>343</v>
      </c>
      <c r="H332" t="s">
        <v>99</v>
      </c>
      <c r="I332" t="s">
        <v>100</v>
      </c>
      <c r="J332" t="s">
        <v>26</v>
      </c>
      <c r="K332" t="s">
        <v>26</v>
      </c>
      <c r="L332" s="2">
        <v>3.4155092592592591E-2</v>
      </c>
      <c r="M332" t="s">
        <v>391</v>
      </c>
    </row>
    <row r="333" spans="1:13" x14ac:dyDescent="0.3">
      <c r="A333" s="4">
        <v>44889</v>
      </c>
      <c r="B333" s="3">
        <v>0.95833333333333337</v>
      </c>
      <c r="C333" t="s">
        <v>525</v>
      </c>
      <c r="D333" t="s">
        <v>526</v>
      </c>
      <c r="E333" s="1" t="s">
        <v>22</v>
      </c>
      <c r="F333" s="1">
        <v>2015</v>
      </c>
      <c r="G333" t="s">
        <v>300</v>
      </c>
      <c r="H333" t="s">
        <v>301</v>
      </c>
      <c r="I333" t="s">
        <v>302</v>
      </c>
      <c r="J333" t="s">
        <v>20</v>
      </c>
      <c r="K333" t="s">
        <v>20</v>
      </c>
      <c r="L333" s="2">
        <v>0</v>
      </c>
      <c r="M333" t="s">
        <v>395</v>
      </c>
    </row>
    <row r="334" spans="1:13" x14ac:dyDescent="0.3">
      <c r="A334" s="4">
        <v>44890</v>
      </c>
      <c r="B334" s="3">
        <v>5.2083333333333336E-2</v>
      </c>
      <c r="C334" t="s">
        <v>479</v>
      </c>
      <c r="D334" t="s">
        <v>480</v>
      </c>
      <c r="E334" s="1" t="s">
        <v>12</v>
      </c>
      <c r="F334" s="1">
        <v>2014</v>
      </c>
      <c r="G334" t="s">
        <v>179</v>
      </c>
      <c r="H334" t="s">
        <v>180</v>
      </c>
      <c r="I334" t="s">
        <v>181</v>
      </c>
      <c r="J334" t="s">
        <v>20</v>
      </c>
      <c r="K334" t="s">
        <v>42</v>
      </c>
      <c r="L334" s="2">
        <v>7.0104166666666676E-2</v>
      </c>
      <c r="M334" t="s">
        <v>394</v>
      </c>
    </row>
    <row r="335" spans="1:13" x14ac:dyDescent="0.3">
      <c r="A335" s="4">
        <v>44890</v>
      </c>
      <c r="B335" s="3">
        <v>0.13194444444444445</v>
      </c>
      <c r="C335" t="s">
        <v>311</v>
      </c>
      <c r="D335" t="s">
        <v>311</v>
      </c>
      <c r="E335" s="1" t="s">
        <v>12</v>
      </c>
      <c r="F335" s="1">
        <v>2013</v>
      </c>
      <c r="G335" t="s">
        <v>312</v>
      </c>
      <c r="H335" t="s">
        <v>106</v>
      </c>
      <c r="I335" t="s">
        <v>107</v>
      </c>
      <c r="J335" t="s">
        <v>34</v>
      </c>
      <c r="K335" t="s">
        <v>34</v>
      </c>
      <c r="L335" s="2">
        <v>7.3402777777777775E-2</v>
      </c>
      <c r="M335" t="s">
        <v>396</v>
      </c>
    </row>
    <row r="336" spans="1:13" x14ac:dyDescent="0.3">
      <c r="A336" s="4">
        <v>44890</v>
      </c>
      <c r="B336" s="3">
        <v>0.21527777777777779</v>
      </c>
      <c r="C336" t="s">
        <v>525</v>
      </c>
      <c r="D336" t="s">
        <v>526</v>
      </c>
      <c r="E336" s="1" t="s">
        <v>22</v>
      </c>
      <c r="F336" s="1">
        <v>2015</v>
      </c>
      <c r="G336" t="s">
        <v>300</v>
      </c>
      <c r="H336" t="s">
        <v>301</v>
      </c>
      <c r="I336" t="s">
        <v>302</v>
      </c>
      <c r="J336" t="s">
        <v>20</v>
      </c>
      <c r="K336" t="s">
        <v>20</v>
      </c>
      <c r="L336" s="2">
        <v>0</v>
      </c>
      <c r="M336" t="s">
        <v>395</v>
      </c>
    </row>
    <row r="337" spans="1:13" x14ac:dyDescent="0.3">
      <c r="A337" s="4">
        <v>44890</v>
      </c>
      <c r="B337" s="3">
        <v>0.30902777777777779</v>
      </c>
      <c r="C337" t="s">
        <v>344</v>
      </c>
      <c r="D337" t="s">
        <v>344</v>
      </c>
      <c r="E337" s="1" t="s">
        <v>12</v>
      </c>
      <c r="F337" s="1">
        <v>2018</v>
      </c>
      <c r="G337" t="s">
        <v>345</v>
      </c>
      <c r="H337" t="s">
        <v>346</v>
      </c>
      <c r="I337" t="s">
        <v>347</v>
      </c>
      <c r="J337" t="s">
        <v>26</v>
      </c>
      <c r="K337" t="s">
        <v>26</v>
      </c>
      <c r="L337" s="2">
        <v>5.4629629629629637E-3</v>
      </c>
      <c r="M337" t="s">
        <v>400</v>
      </c>
    </row>
    <row r="338" spans="1:13" x14ac:dyDescent="0.3">
      <c r="A338" s="4">
        <v>44890</v>
      </c>
      <c r="B338" s="3">
        <v>0.31944444444444448</v>
      </c>
      <c r="C338" t="s">
        <v>323</v>
      </c>
      <c r="D338" t="s">
        <v>323</v>
      </c>
      <c r="E338" s="1" t="s">
        <v>12</v>
      </c>
      <c r="F338" s="1">
        <v>2013</v>
      </c>
      <c r="G338" t="s">
        <v>324</v>
      </c>
      <c r="H338" t="s">
        <v>106</v>
      </c>
      <c r="I338" t="s">
        <v>107</v>
      </c>
      <c r="J338" t="s">
        <v>34</v>
      </c>
      <c r="K338" t="s">
        <v>34</v>
      </c>
      <c r="L338" s="2">
        <v>7.3773148148148157E-2</v>
      </c>
      <c r="M338" t="s">
        <v>396</v>
      </c>
    </row>
    <row r="339" spans="1:13" x14ac:dyDescent="0.3">
      <c r="A339" s="4">
        <v>44890</v>
      </c>
      <c r="B339" s="3">
        <v>0.40625</v>
      </c>
      <c r="C339" t="s">
        <v>479</v>
      </c>
      <c r="D339" t="s">
        <v>480</v>
      </c>
      <c r="E339" s="1" t="s">
        <v>12</v>
      </c>
      <c r="F339" s="1">
        <v>2014</v>
      </c>
      <c r="G339" t="s">
        <v>179</v>
      </c>
      <c r="H339" t="s">
        <v>180</v>
      </c>
      <c r="I339" t="s">
        <v>181</v>
      </c>
      <c r="J339" t="s">
        <v>20</v>
      </c>
      <c r="K339" t="s">
        <v>42</v>
      </c>
      <c r="L339" s="2">
        <v>7.0104166666666676E-2</v>
      </c>
      <c r="M339" t="s">
        <v>394</v>
      </c>
    </row>
    <row r="340" spans="1:13" x14ac:dyDescent="0.3">
      <c r="A340" s="4">
        <v>44890</v>
      </c>
      <c r="B340" s="3">
        <v>0.4861111111111111</v>
      </c>
      <c r="C340" t="s">
        <v>423</v>
      </c>
      <c r="D340" t="s">
        <v>424</v>
      </c>
      <c r="E340" s="1" t="s">
        <v>12</v>
      </c>
      <c r="F340" s="1">
        <v>2015</v>
      </c>
      <c r="G340" t="s">
        <v>176</v>
      </c>
      <c r="H340" t="s">
        <v>177</v>
      </c>
      <c r="I340" t="s">
        <v>178</v>
      </c>
      <c r="J340" t="s">
        <v>20</v>
      </c>
      <c r="K340" t="s">
        <v>20</v>
      </c>
      <c r="L340" s="2">
        <v>6.1898148148148147E-2</v>
      </c>
      <c r="M340" t="s">
        <v>400</v>
      </c>
    </row>
    <row r="341" spans="1:13" x14ac:dyDescent="0.3">
      <c r="A341" s="4">
        <v>44890</v>
      </c>
      <c r="B341" s="3">
        <v>0.55902777777777779</v>
      </c>
      <c r="C341" t="s">
        <v>403</v>
      </c>
      <c r="D341" t="s">
        <v>404</v>
      </c>
      <c r="E341" s="1" t="s">
        <v>22</v>
      </c>
      <c r="F341" s="1">
        <v>2018</v>
      </c>
      <c r="G341" t="s">
        <v>168</v>
      </c>
      <c r="H341" t="s">
        <v>169</v>
      </c>
      <c r="I341" t="s">
        <v>170</v>
      </c>
      <c r="J341" t="s">
        <v>20</v>
      </c>
      <c r="K341" t="s">
        <v>20</v>
      </c>
      <c r="L341" s="2">
        <v>8.340277777777777E-2</v>
      </c>
      <c r="M341" t="s">
        <v>395</v>
      </c>
    </row>
    <row r="342" spans="1:13" x14ac:dyDescent="0.3">
      <c r="A342" s="4">
        <v>44890</v>
      </c>
      <c r="B342" s="3">
        <v>0.65277777777777779</v>
      </c>
      <c r="C342" t="s">
        <v>525</v>
      </c>
      <c r="D342" t="s">
        <v>526</v>
      </c>
      <c r="E342" s="1" t="s">
        <v>22</v>
      </c>
      <c r="F342" s="1">
        <v>2015</v>
      </c>
      <c r="G342" t="s">
        <v>300</v>
      </c>
      <c r="H342" t="s">
        <v>301</v>
      </c>
      <c r="I342" t="s">
        <v>302</v>
      </c>
      <c r="J342" t="s">
        <v>20</v>
      </c>
      <c r="K342" t="s">
        <v>20</v>
      </c>
      <c r="L342" s="2">
        <v>0</v>
      </c>
      <c r="M342" t="s">
        <v>395</v>
      </c>
    </row>
    <row r="343" spans="1:13" x14ac:dyDescent="0.3">
      <c r="A343" s="4">
        <v>44890</v>
      </c>
      <c r="B343" s="3">
        <v>0.74652777777777779</v>
      </c>
      <c r="C343" t="s">
        <v>311</v>
      </c>
      <c r="D343" t="s">
        <v>311</v>
      </c>
      <c r="E343" s="1" t="s">
        <v>12</v>
      </c>
      <c r="F343" s="1">
        <v>2013</v>
      </c>
      <c r="G343" t="s">
        <v>312</v>
      </c>
      <c r="H343" t="s">
        <v>106</v>
      </c>
      <c r="I343" t="s">
        <v>107</v>
      </c>
      <c r="J343" t="s">
        <v>34</v>
      </c>
      <c r="K343" t="s">
        <v>34</v>
      </c>
      <c r="L343" s="2">
        <v>7.3402777777777775E-2</v>
      </c>
      <c r="M343" t="s">
        <v>396</v>
      </c>
    </row>
    <row r="344" spans="1:13" x14ac:dyDescent="0.3">
      <c r="A344" s="4">
        <v>44890</v>
      </c>
      <c r="B344" s="3">
        <v>0.82986111111111116</v>
      </c>
      <c r="C344" t="s">
        <v>323</v>
      </c>
      <c r="D344" t="s">
        <v>323</v>
      </c>
      <c r="E344" s="1" t="s">
        <v>12</v>
      </c>
      <c r="F344" s="1">
        <v>2013</v>
      </c>
      <c r="G344" t="s">
        <v>324</v>
      </c>
      <c r="H344" t="s">
        <v>106</v>
      </c>
      <c r="I344" t="s">
        <v>107</v>
      </c>
      <c r="J344" t="s">
        <v>34</v>
      </c>
      <c r="K344" t="s">
        <v>34</v>
      </c>
      <c r="L344" s="2">
        <v>7.3773148148148157E-2</v>
      </c>
      <c r="M344" t="s">
        <v>396</v>
      </c>
    </row>
    <row r="345" spans="1:13" x14ac:dyDescent="0.3">
      <c r="A345" s="4">
        <v>44890</v>
      </c>
      <c r="B345" s="3">
        <v>0.91666666666666663</v>
      </c>
      <c r="C345" t="s">
        <v>453</v>
      </c>
      <c r="D345" t="s">
        <v>454</v>
      </c>
      <c r="E345" s="1" t="s">
        <v>53</v>
      </c>
      <c r="F345" s="1">
        <v>2004</v>
      </c>
      <c r="G345" t="s">
        <v>348</v>
      </c>
      <c r="H345" t="s">
        <v>349</v>
      </c>
      <c r="I345" t="s">
        <v>350</v>
      </c>
      <c r="J345" t="s">
        <v>16</v>
      </c>
      <c r="K345" t="s">
        <v>16</v>
      </c>
      <c r="L345" s="2">
        <v>0.1032986111111111</v>
      </c>
      <c r="M345" t="s">
        <v>395</v>
      </c>
    </row>
    <row r="346" spans="1:13" x14ac:dyDescent="0.3">
      <c r="A346" s="4">
        <v>44891</v>
      </c>
      <c r="B346" s="3">
        <v>3.125E-2</v>
      </c>
      <c r="C346" t="s">
        <v>427</v>
      </c>
      <c r="D346" t="s">
        <v>428</v>
      </c>
      <c r="E346" s="1" t="s">
        <v>22</v>
      </c>
      <c r="F346" s="1">
        <v>2015</v>
      </c>
      <c r="G346" t="s">
        <v>309</v>
      </c>
      <c r="H346" t="s">
        <v>310</v>
      </c>
      <c r="I346" t="s">
        <v>270</v>
      </c>
      <c r="J346" t="s">
        <v>20</v>
      </c>
      <c r="K346" t="s">
        <v>20</v>
      </c>
      <c r="L346" s="2">
        <v>6.3460648148148155E-2</v>
      </c>
      <c r="M346" t="s">
        <v>394</v>
      </c>
    </row>
    <row r="347" spans="1:13" x14ac:dyDescent="0.3">
      <c r="A347" s="4">
        <v>44891</v>
      </c>
      <c r="B347" s="3">
        <v>0.10416666666666667</v>
      </c>
      <c r="C347" t="s">
        <v>323</v>
      </c>
      <c r="D347" t="s">
        <v>323</v>
      </c>
      <c r="E347" s="1" t="s">
        <v>12</v>
      </c>
      <c r="F347" s="1">
        <v>2013</v>
      </c>
      <c r="G347" t="s">
        <v>324</v>
      </c>
      <c r="H347" t="s">
        <v>106</v>
      </c>
      <c r="I347" t="s">
        <v>107</v>
      </c>
      <c r="J347" t="s">
        <v>34</v>
      </c>
      <c r="K347" t="s">
        <v>34</v>
      </c>
      <c r="L347" s="2">
        <v>7.3773148148148157E-2</v>
      </c>
      <c r="M347" t="s">
        <v>396</v>
      </c>
    </row>
    <row r="348" spans="1:13" x14ac:dyDescent="0.3">
      <c r="A348" s="4">
        <v>44891</v>
      </c>
      <c r="B348" s="3">
        <v>0.1875</v>
      </c>
      <c r="C348" t="s">
        <v>453</v>
      </c>
      <c r="D348" t="s">
        <v>454</v>
      </c>
      <c r="E348" s="1" t="s">
        <v>53</v>
      </c>
      <c r="F348" s="1">
        <v>2004</v>
      </c>
      <c r="G348" t="s">
        <v>348</v>
      </c>
      <c r="H348" t="s">
        <v>349</v>
      </c>
      <c r="I348" t="s">
        <v>350</v>
      </c>
      <c r="J348" t="s">
        <v>16</v>
      </c>
      <c r="K348" t="s">
        <v>16</v>
      </c>
      <c r="L348" s="2">
        <v>0.1032986111111111</v>
      </c>
      <c r="M348" t="s">
        <v>395</v>
      </c>
    </row>
    <row r="349" spans="1:13" x14ac:dyDescent="0.3">
      <c r="A349" s="4">
        <v>44891</v>
      </c>
      <c r="B349" s="3">
        <v>0.30208333333333331</v>
      </c>
      <c r="C349" t="s">
        <v>527</v>
      </c>
      <c r="D349" t="s">
        <v>527</v>
      </c>
      <c r="E349" s="1" t="s">
        <v>22</v>
      </c>
      <c r="F349" s="1">
        <v>2010</v>
      </c>
      <c r="G349" t="s">
        <v>220</v>
      </c>
      <c r="H349" t="s">
        <v>221</v>
      </c>
      <c r="I349" t="s">
        <v>222</v>
      </c>
      <c r="J349" t="s">
        <v>20</v>
      </c>
      <c r="K349" t="s">
        <v>20</v>
      </c>
      <c r="L349" s="2">
        <v>8.5312499999999999E-2</v>
      </c>
      <c r="M349" t="s">
        <v>398</v>
      </c>
    </row>
    <row r="350" spans="1:13" x14ac:dyDescent="0.3">
      <c r="A350" s="4">
        <v>44891</v>
      </c>
      <c r="B350" s="3">
        <v>0.39930555555555558</v>
      </c>
      <c r="C350" t="s">
        <v>496</v>
      </c>
      <c r="D350" t="s">
        <v>497</v>
      </c>
      <c r="E350" s="1" t="s">
        <v>12</v>
      </c>
      <c r="F350" s="1">
        <v>2018</v>
      </c>
      <c r="G350" t="s">
        <v>238</v>
      </c>
      <c r="H350" t="s">
        <v>239</v>
      </c>
      <c r="I350" t="s">
        <v>240</v>
      </c>
      <c r="J350" t="s">
        <v>26</v>
      </c>
      <c r="K350" t="s">
        <v>26</v>
      </c>
      <c r="L350" s="2">
        <v>8.8541666666666664E-3</v>
      </c>
      <c r="M350" t="s">
        <v>400</v>
      </c>
    </row>
    <row r="351" spans="1:13" x14ac:dyDescent="0.3">
      <c r="A351" s="4">
        <v>44891</v>
      </c>
      <c r="B351" s="3">
        <v>0.40972222222222227</v>
      </c>
      <c r="C351" t="s">
        <v>498</v>
      </c>
      <c r="D351" t="s">
        <v>499</v>
      </c>
      <c r="E351" s="1" t="s">
        <v>22</v>
      </c>
      <c r="F351" s="1">
        <v>2021</v>
      </c>
      <c r="G351" t="s">
        <v>173</v>
      </c>
      <c r="H351" t="s">
        <v>174</v>
      </c>
      <c r="I351" t="s">
        <v>175</v>
      </c>
      <c r="J351" t="s">
        <v>20</v>
      </c>
      <c r="K351" t="s">
        <v>143</v>
      </c>
      <c r="L351" s="2">
        <v>7.7453703703703705E-2</v>
      </c>
      <c r="M351" t="s">
        <v>396</v>
      </c>
    </row>
    <row r="352" spans="1:13" x14ac:dyDescent="0.3">
      <c r="A352" s="4">
        <v>44891</v>
      </c>
      <c r="B352" s="3">
        <v>0.5</v>
      </c>
      <c r="C352" t="s">
        <v>331</v>
      </c>
      <c r="D352" t="s">
        <v>331</v>
      </c>
      <c r="E352" s="1" t="s">
        <v>22</v>
      </c>
      <c r="F352" s="1">
        <v>2021</v>
      </c>
      <c r="G352" t="s">
        <v>332</v>
      </c>
      <c r="H352" t="s">
        <v>291</v>
      </c>
      <c r="I352" t="s">
        <v>30</v>
      </c>
      <c r="J352" t="s">
        <v>20</v>
      </c>
      <c r="K352" t="s">
        <v>52</v>
      </c>
      <c r="L352" s="2">
        <v>4.1539351851851855E-2</v>
      </c>
      <c r="M352" t="s">
        <v>396</v>
      </c>
    </row>
    <row r="353" spans="1:13" x14ac:dyDescent="0.3">
      <c r="A353" s="4">
        <v>44891</v>
      </c>
      <c r="B353" s="3">
        <v>0.54861111111111105</v>
      </c>
      <c r="C353" t="s">
        <v>334</v>
      </c>
      <c r="D353" t="s">
        <v>334</v>
      </c>
      <c r="E353" s="1" t="s">
        <v>22</v>
      </c>
      <c r="F353" s="1">
        <v>2021</v>
      </c>
      <c r="G353" t="s">
        <v>335</v>
      </c>
      <c r="H353" t="s">
        <v>291</v>
      </c>
      <c r="I353" t="s">
        <v>30</v>
      </c>
      <c r="J353" t="s">
        <v>20</v>
      </c>
      <c r="K353" t="s">
        <v>52</v>
      </c>
      <c r="L353" s="2">
        <v>4.0474537037037038E-2</v>
      </c>
      <c r="M353" t="s">
        <v>396</v>
      </c>
    </row>
    <row r="354" spans="1:13" x14ac:dyDescent="0.3">
      <c r="A354" s="4">
        <v>44891</v>
      </c>
      <c r="B354" s="3">
        <v>0.59722222222222221</v>
      </c>
      <c r="C354" t="s">
        <v>338</v>
      </c>
      <c r="D354" t="s">
        <v>338</v>
      </c>
      <c r="E354" s="1" t="s">
        <v>22</v>
      </c>
      <c r="F354" s="1">
        <v>2021</v>
      </c>
      <c r="G354" t="s">
        <v>339</v>
      </c>
      <c r="H354" t="s">
        <v>291</v>
      </c>
      <c r="I354" t="s">
        <v>30</v>
      </c>
      <c r="J354" t="s">
        <v>20</v>
      </c>
      <c r="K354" t="s">
        <v>52</v>
      </c>
      <c r="L354" s="2">
        <v>4.0370370370370369E-2</v>
      </c>
      <c r="M354" t="s">
        <v>396</v>
      </c>
    </row>
    <row r="355" spans="1:13" x14ac:dyDescent="0.3">
      <c r="A355" s="4">
        <v>44891</v>
      </c>
      <c r="B355" s="3">
        <v>0.64583333333333337</v>
      </c>
      <c r="C355" t="s">
        <v>510</v>
      </c>
      <c r="D355" t="s">
        <v>511</v>
      </c>
      <c r="E355" s="1" t="s">
        <v>12</v>
      </c>
      <c r="F355" s="1">
        <v>2016</v>
      </c>
      <c r="G355" t="s">
        <v>351</v>
      </c>
      <c r="H355" t="s">
        <v>352</v>
      </c>
      <c r="I355" t="s">
        <v>353</v>
      </c>
      <c r="J355" t="s">
        <v>86</v>
      </c>
      <c r="K355" t="s">
        <v>86</v>
      </c>
      <c r="L355" s="2">
        <v>2.9282407407407412E-3</v>
      </c>
      <c r="M355" t="s">
        <v>400</v>
      </c>
    </row>
    <row r="356" spans="1:13" x14ac:dyDescent="0.3">
      <c r="A356" s="4">
        <v>44891</v>
      </c>
      <c r="B356" s="3">
        <v>0.65277777777777779</v>
      </c>
      <c r="C356" t="s">
        <v>527</v>
      </c>
      <c r="D356" t="s">
        <v>527</v>
      </c>
      <c r="E356" s="1" t="s">
        <v>22</v>
      </c>
      <c r="F356" s="1">
        <v>2010</v>
      </c>
      <c r="G356" t="s">
        <v>220</v>
      </c>
      <c r="H356" t="s">
        <v>221</v>
      </c>
      <c r="I356" t="s">
        <v>222</v>
      </c>
      <c r="J356" t="s">
        <v>20</v>
      </c>
      <c r="K356" t="s">
        <v>20</v>
      </c>
      <c r="L356" s="2">
        <v>8.5312499999999999E-2</v>
      </c>
      <c r="M356" t="s">
        <v>398</v>
      </c>
    </row>
    <row r="357" spans="1:13" x14ac:dyDescent="0.3">
      <c r="A357" s="4">
        <v>44891</v>
      </c>
      <c r="B357" s="3">
        <v>0.75</v>
      </c>
      <c r="C357" t="s">
        <v>427</v>
      </c>
      <c r="D357" t="s">
        <v>428</v>
      </c>
      <c r="E357" s="1" t="s">
        <v>22</v>
      </c>
      <c r="F357" s="1">
        <v>2015</v>
      </c>
      <c r="G357" t="s">
        <v>309</v>
      </c>
      <c r="H357" t="s">
        <v>310</v>
      </c>
      <c r="I357" t="s">
        <v>270</v>
      </c>
      <c r="J357" t="s">
        <v>20</v>
      </c>
      <c r="K357" t="s">
        <v>20</v>
      </c>
      <c r="L357" s="2">
        <v>6.3460648148148155E-2</v>
      </c>
      <c r="M357" t="s">
        <v>394</v>
      </c>
    </row>
    <row r="358" spans="1:13" x14ac:dyDescent="0.3">
      <c r="A358" s="4">
        <v>44891</v>
      </c>
      <c r="B358" s="3">
        <v>0.82291666666666663</v>
      </c>
      <c r="C358" t="s">
        <v>421</v>
      </c>
      <c r="D358" t="s">
        <v>422</v>
      </c>
      <c r="E358" s="1" t="s">
        <v>22</v>
      </c>
      <c r="F358" s="1">
        <v>2012</v>
      </c>
      <c r="G358" t="s">
        <v>336</v>
      </c>
      <c r="H358" t="s">
        <v>288</v>
      </c>
      <c r="I358" t="s">
        <v>337</v>
      </c>
      <c r="J358" t="s">
        <v>20</v>
      </c>
      <c r="K358" t="s">
        <v>20</v>
      </c>
      <c r="L358" s="2">
        <v>0</v>
      </c>
      <c r="M358" t="s">
        <v>395</v>
      </c>
    </row>
    <row r="359" spans="1:13" x14ac:dyDescent="0.3">
      <c r="A359" s="4">
        <v>44891</v>
      </c>
      <c r="B359" s="3">
        <v>0.91666666666666663</v>
      </c>
      <c r="C359" t="s">
        <v>485</v>
      </c>
      <c r="D359" t="s">
        <v>486</v>
      </c>
      <c r="E359" s="1" t="s">
        <v>22</v>
      </c>
      <c r="F359" s="1">
        <v>2012</v>
      </c>
      <c r="G359" t="s">
        <v>354</v>
      </c>
      <c r="H359" t="s">
        <v>355</v>
      </c>
      <c r="I359" t="s">
        <v>356</v>
      </c>
      <c r="J359" t="s">
        <v>38</v>
      </c>
      <c r="K359" t="s">
        <v>38</v>
      </c>
      <c r="L359" s="2">
        <v>7.013888888888889E-2</v>
      </c>
      <c r="M359" t="s">
        <v>400</v>
      </c>
    </row>
    <row r="360" spans="1:13" x14ac:dyDescent="0.3">
      <c r="A360" s="4">
        <v>44891</v>
      </c>
      <c r="B360" s="3">
        <v>0.99652777777777779</v>
      </c>
      <c r="C360" t="s">
        <v>471</v>
      </c>
      <c r="D360" t="s">
        <v>472</v>
      </c>
      <c r="E360" s="1" t="s">
        <v>22</v>
      </c>
      <c r="F360" s="1">
        <v>2018</v>
      </c>
      <c r="G360" t="s">
        <v>321</v>
      </c>
      <c r="H360" t="s">
        <v>322</v>
      </c>
      <c r="I360" t="s">
        <v>270</v>
      </c>
      <c r="J360" t="s">
        <v>20</v>
      </c>
      <c r="K360" t="s">
        <v>20</v>
      </c>
      <c r="L360" s="2">
        <v>7.9444444444444443E-2</v>
      </c>
      <c r="M360" t="s">
        <v>394</v>
      </c>
    </row>
    <row r="361" spans="1:13" x14ac:dyDescent="0.3">
      <c r="A361" s="4">
        <v>44892</v>
      </c>
      <c r="B361" s="3">
        <v>8.6805555555555566E-2</v>
      </c>
      <c r="C361" t="s">
        <v>357</v>
      </c>
      <c r="D361" t="s">
        <v>357</v>
      </c>
      <c r="E361" s="1" t="s">
        <v>12</v>
      </c>
      <c r="F361" s="1">
        <v>2016</v>
      </c>
      <c r="G361" t="s">
        <v>358</v>
      </c>
      <c r="H361" t="s">
        <v>106</v>
      </c>
      <c r="I361" t="s">
        <v>107</v>
      </c>
      <c r="J361" t="s">
        <v>34</v>
      </c>
      <c r="K361" t="s">
        <v>34</v>
      </c>
      <c r="L361" s="2">
        <v>8.0949074074074076E-2</v>
      </c>
      <c r="M361" t="s">
        <v>396</v>
      </c>
    </row>
    <row r="362" spans="1:13" x14ac:dyDescent="0.3">
      <c r="A362" s="4">
        <v>44892</v>
      </c>
      <c r="B362" s="3">
        <v>0.18055555555555555</v>
      </c>
      <c r="C362" t="s">
        <v>485</v>
      </c>
      <c r="D362" t="s">
        <v>486</v>
      </c>
      <c r="E362" s="1" t="s">
        <v>22</v>
      </c>
      <c r="F362" s="1">
        <v>2012</v>
      </c>
      <c r="G362" t="s">
        <v>354</v>
      </c>
      <c r="H362" t="s">
        <v>355</v>
      </c>
      <c r="I362" t="s">
        <v>356</v>
      </c>
      <c r="J362" t="s">
        <v>38</v>
      </c>
      <c r="K362" t="s">
        <v>38</v>
      </c>
      <c r="L362" s="2">
        <v>7.013888888888889E-2</v>
      </c>
      <c r="M362" t="s">
        <v>400</v>
      </c>
    </row>
    <row r="363" spans="1:13" x14ac:dyDescent="0.3">
      <c r="A363" s="4">
        <v>44892</v>
      </c>
      <c r="B363" s="3">
        <v>0.26041666666666669</v>
      </c>
      <c r="C363" t="s">
        <v>328</v>
      </c>
      <c r="D363" t="s">
        <v>328</v>
      </c>
      <c r="E363" s="1" t="s">
        <v>22</v>
      </c>
      <c r="F363" s="1">
        <v>2000</v>
      </c>
      <c r="G363" t="s">
        <v>329</v>
      </c>
      <c r="H363" t="s">
        <v>330</v>
      </c>
      <c r="I363" t="s">
        <v>37</v>
      </c>
      <c r="J363" t="s">
        <v>42</v>
      </c>
      <c r="K363" t="s">
        <v>42</v>
      </c>
      <c r="L363" s="2">
        <v>6.5740740740740738E-2</v>
      </c>
      <c r="M363" t="s">
        <v>398</v>
      </c>
    </row>
    <row r="364" spans="1:13" x14ac:dyDescent="0.3">
      <c r="A364" s="4">
        <v>44892</v>
      </c>
      <c r="B364" s="3">
        <v>0.33680555555555558</v>
      </c>
      <c r="C364" t="s">
        <v>433</v>
      </c>
      <c r="D364" t="s">
        <v>434</v>
      </c>
      <c r="E364" s="1" t="s">
        <v>22</v>
      </c>
      <c r="F364" s="1">
        <v>2017</v>
      </c>
      <c r="G364" t="s">
        <v>249</v>
      </c>
      <c r="H364" t="s">
        <v>250</v>
      </c>
      <c r="I364" t="s">
        <v>251</v>
      </c>
      <c r="J364" t="s">
        <v>20</v>
      </c>
      <c r="K364" t="s">
        <v>26</v>
      </c>
      <c r="L364" s="2">
        <v>7.3692129629629635E-2</v>
      </c>
      <c r="M364" t="s">
        <v>395</v>
      </c>
    </row>
    <row r="365" spans="1:13" x14ac:dyDescent="0.3">
      <c r="A365" s="4">
        <v>44892</v>
      </c>
      <c r="B365" s="3">
        <v>0.4201388888888889</v>
      </c>
      <c r="C365" t="s">
        <v>485</v>
      </c>
      <c r="D365" t="s">
        <v>486</v>
      </c>
      <c r="E365" s="1" t="s">
        <v>22</v>
      </c>
      <c r="F365" s="1">
        <v>2012</v>
      </c>
      <c r="G365" t="s">
        <v>354</v>
      </c>
      <c r="H365" t="s">
        <v>355</v>
      </c>
      <c r="I365" t="s">
        <v>356</v>
      </c>
      <c r="J365" t="s">
        <v>38</v>
      </c>
      <c r="K365" t="s">
        <v>38</v>
      </c>
      <c r="L365" s="2">
        <v>7.013888888888889E-2</v>
      </c>
      <c r="M365" t="s">
        <v>400</v>
      </c>
    </row>
    <row r="366" spans="1:13" x14ac:dyDescent="0.3">
      <c r="A366" s="4">
        <v>44892</v>
      </c>
      <c r="B366" s="3">
        <v>0.5</v>
      </c>
      <c r="C366" t="s">
        <v>359</v>
      </c>
      <c r="D366" t="s">
        <v>359</v>
      </c>
      <c r="E366" s="1" t="s">
        <v>22</v>
      </c>
      <c r="F366" s="1">
        <v>2020</v>
      </c>
      <c r="G366" t="s">
        <v>360</v>
      </c>
      <c r="H366" t="s">
        <v>146</v>
      </c>
      <c r="I366" t="s">
        <v>147</v>
      </c>
      <c r="J366" t="s">
        <v>20</v>
      </c>
      <c r="K366" t="s">
        <v>20</v>
      </c>
      <c r="L366" s="2">
        <v>3.4791666666666672E-2</v>
      </c>
      <c r="M366" t="s">
        <v>395</v>
      </c>
    </row>
    <row r="367" spans="1:13" x14ac:dyDescent="0.3">
      <c r="A367" s="4">
        <v>44892</v>
      </c>
      <c r="B367" s="3">
        <v>0.54166666666666663</v>
      </c>
      <c r="C367" t="s">
        <v>361</v>
      </c>
      <c r="D367" t="s">
        <v>361</v>
      </c>
      <c r="E367" s="1" t="s">
        <v>22</v>
      </c>
      <c r="F367" s="1">
        <v>2020</v>
      </c>
      <c r="G367" t="s">
        <v>362</v>
      </c>
      <c r="H367" t="s">
        <v>146</v>
      </c>
      <c r="I367" t="s">
        <v>147</v>
      </c>
      <c r="J367" t="s">
        <v>20</v>
      </c>
      <c r="K367" t="s">
        <v>20</v>
      </c>
      <c r="L367" s="2">
        <v>3.1111111111111107E-2</v>
      </c>
      <c r="M367" t="s">
        <v>395</v>
      </c>
    </row>
    <row r="368" spans="1:13" x14ac:dyDescent="0.3">
      <c r="A368" s="4">
        <v>44892</v>
      </c>
      <c r="B368" s="3">
        <v>0.57986111111111105</v>
      </c>
      <c r="C368" t="s">
        <v>363</v>
      </c>
      <c r="D368" t="s">
        <v>363</v>
      </c>
      <c r="E368" s="1" t="s">
        <v>22</v>
      </c>
      <c r="F368" s="1">
        <v>2020</v>
      </c>
      <c r="G368" t="s">
        <v>364</v>
      </c>
      <c r="H368" t="s">
        <v>146</v>
      </c>
      <c r="I368" t="s">
        <v>147</v>
      </c>
      <c r="J368" t="s">
        <v>20</v>
      </c>
      <c r="K368" t="s">
        <v>20</v>
      </c>
      <c r="L368" s="2">
        <v>3.5555555555555556E-2</v>
      </c>
      <c r="M368" t="s">
        <v>395</v>
      </c>
    </row>
    <row r="369" spans="1:13" x14ac:dyDescent="0.3">
      <c r="A369" s="4">
        <v>44892</v>
      </c>
      <c r="B369" s="3">
        <v>0.62152777777777779</v>
      </c>
      <c r="C369" t="s">
        <v>365</v>
      </c>
      <c r="D369" t="s">
        <v>365</v>
      </c>
      <c r="E369" s="1" t="s">
        <v>22</v>
      </c>
      <c r="F369" s="1">
        <v>2020</v>
      </c>
      <c r="G369" t="s">
        <v>366</v>
      </c>
      <c r="H369" t="s">
        <v>146</v>
      </c>
      <c r="I369" t="s">
        <v>147</v>
      </c>
      <c r="J369" t="s">
        <v>20</v>
      </c>
      <c r="K369" t="s">
        <v>20</v>
      </c>
      <c r="L369" s="2">
        <v>4.2488425925925923E-2</v>
      </c>
      <c r="M369" t="s">
        <v>395</v>
      </c>
    </row>
    <row r="370" spans="1:13" x14ac:dyDescent="0.3">
      <c r="A370" s="4">
        <v>44892</v>
      </c>
      <c r="B370" s="3">
        <v>0.67013888888888884</v>
      </c>
      <c r="C370" t="s">
        <v>431</v>
      </c>
      <c r="D370" t="s">
        <v>432</v>
      </c>
      <c r="E370" s="1" t="s">
        <v>12</v>
      </c>
      <c r="F370" s="1">
        <v>2018</v>
      </c>
      <c r="G370" t="s">
        <v>367</v>
      </c>
      <c r="H370" t="s">
        <v>389</v>
      </c>
      <c r="I370" t="s">
        <v>368</v>
      </c>
      <c r="J370" t="s">
        <v>86</v>
      </c>
      <c r="K370" t="s">
        <v>86</v>
      </c>
      <c r="L370" s="2">
        <v>1.019675925925926E-2</v>
      </c>
      <c r="M370" t="s">
        <v>394</v>
      </c>
    </row>
    <row r="371" spans="1:13" x14ac:dyDescent="0.3">
      <c r="A371" s="4">
        <v>44892</v>
      </c>
      <c r="B371" s="3">
        <v>0.68402777777777779</v>
      </c>
      <c r="C371" t="s">
        <v>471</v>
      </c>
      <c r="D371" t="s">
        <v>472</v>
      </c>
      <c r="E371" s="1" t="s">
        <v>22</v>
      </c>
      <c r="F371" s="1">
        <v>2018</v>
      </c>
      <c r="G371" t="s">
        <v>321</v>
      </c>
      <c r="H371" t="s">
        <v>322</v>
      </c>
      <c r="I371" t="s">
        <v>270</v>
      </c>
      <c r="J371" t="s">
        <v>20</v>
      </c>
      <c r="K371" t="s">
        <v>20</v>
      </c>
      <c r="L371" s="2">
        <v>7.9444444444444443E-2</v>
      </c>
      <c r="M371" t="s">
        <v>394</v>
      </c>
    </row>
    <row r="372" spans="1:13" x14ac:dyDescent="0.3">
      <c r="A372" s="4">
        <v>44892</v>
      </c>
      <c r="B372" s="3">
        <v>0.77430555555555547</v>
      </c>
      <c r="C372" t="s">
        <v>467</v>
      </c>
      <c r="D372" t="s">
        <v>468</v>
      </c>
      <c r="E372" s="1" t="s">
        <v>12</v>
      </c>
      <c r="F372" s="1">
        <v>2020</v>
      </c>
      <c r="G372" t="s">
        <v>333</v>
      </c>
      <c r="H372" t="s">
        <v>47</v>
      </c>
      <c r="I372" t="s">
        <v>48</v>
      </c>
      <c r="J372" t="s">
        <v>20</v>
      </c>
      <c r="K372" t="s">
        <v>20</v>
      </c>
      <c r="L372" s="2">
        <v>4.2245370370370371E-2</v>
      </c>
      <c r="M372" t="s">
        <v>396</v>
      </c>
    </row>
    <row r="373" spans="1:13" x14ac:dyDescent="0.3">
      <c r="A373" s="4">
        <v>44892</v>
      </c>
      <c r="B373" s="3">
        <v>0.82291666666666663</v>
      </c>
      <c r="C373" t="s">
        <v>357</v>
      </c>
      <c r="D373" t="s">
        <v>357</v>
      </c>
      <c r="E373" s="1" t="s">
        <v>12</v>
      </c>
      <c r="F373" s="1">
        <v>2016</v>
      </c>
      <c r="G373" t="s">
        <v>358</v>
      </c>
      <c r="H373" t="s">
        <v>106</v>
      </c>
      <c r="I373" t="s">
        <v>107</v>
      </c>
      <c r="J373" t="s">
        <v>34</v>
      </c>
      <c r="K373" t="s">
        <v>34</v>
      </c>
      <c r="L373" s="2">
        <v>8.0949074074074076E-2</v>
      </c>
      <c r="M373" t="s">
        <v>396</v>
      </c>
    </row>
    <row r="374" spans="1:13" x14ac:dyDescent="0.3">
      <c r="A374" s="4">
        <v>44892</v>
      </c>
      <c r="B374" s="3">
        <v>0.91666666666666663</v>
      </c>
      <c r="C374" t="s">
        <v>401</v>
      </c>
      <c r="D374" t="s">
        <v>402</v>
      </c>
      <c r="E374" s="1" t="s">
        <v>22</v>
      </c>
      <c r="F374" s="1">
        <v>2015</v>
      </c>
      <c r="G374" t="s">
        <v>369</v>
      </c>
      <c r="H374" t="s">
        <v>370</v>
      </c>
      <c r="I374" t="s">
        <v>371</v>
      </c>
      <c r="J374" t="s">
        <v>26</v>
      </c>
      <c r="K374" t="s">
        <v>26</v>
      </c>
      <c r="L374" s="2">
        <v>0</v>
      </c>
      <c r="M374" t="s">
        <v>397</v>
      </c>
    </row>
    <row r="375" spans="1:13" x14ac:dyDescent="0.3">
      <c r="A375" s="4">
        <v>44892</v>
      </c>
      <c r="B375" s="3">
        <v>0.98611111111111116</v>
      </c>
      <c r="C375" t="s">
        <v>540</v>
      </c>
      <c r="D375" t="s">
        <v>541</v>
      </c>
      <c r="E375" s="1" t="s">
        <v>12</v>
      </c>
      <c r="F375" s="1">
        <v>2014</v>
      </c>
      <c r="G375" t="s">
        <v>154</v>
      </c>
      <c r="H375" t="s">
        <v>155</v>
      </c>
      <c r="I375" t="s">
        <v>156</v>
      </c>
      <c r="J375" t="s">
        <v>86</v>
      </c>
      <c r="K375" t="s">
        <v>86</v>
      </c>
      <c r="L375" s="2">
        <v>1.0381944444444444E-2</v>
      </c>
      <c r="M375" t="s">
        <v>400</v>
      </c>
    </row>
    <row r="376" spans="1:13" x14ac:dyDescent="0.3">
      <c r="A376" s="4">
        <v>44893</v>
      </c>
      <c r="B376" s="3">
        <v>0</v>
      </c>
      <c r="C376" t="s">
        <v>342</v>
      </c>
      <c r="D376" t="s">
        <v>342</v>
      </c>
      <c r="E376" s="1" t="s">
        <v>22</v>
      </c>
      <c r="F376" s="1">
        <v>2018</v>
      </c>
      <c r="G376" t="s">
        <v>343</v>
      </c>
      <c r="H376" t="s">
        <v>99</v>
      </c>
      <c r="I376" t="s">
        <v>100</v>
      </c>
      <c r="J376" t="s">
        <v>26</v>
      </c>
      <c r="K376" t="s">
        <v>26</v>
      </c>
      <c r="L376" s="2">
        <v>3.4155092592592591E-2</v>
      </c>
      <c r="M376" t="s">
        <v>391</v>
      </c>
    </row>
    <row r="377" spans="1:13" x14ac:dyDescent="0.3">
      <c r="A377" s="4">
        <v>44893</v>
      </c>
      <c r="B377" s="3">
        <v>4.5138888888888888E-2</v>
      </c>
      <c r="C377" t="s">
        <v>522</v>
      </c>
      <c r="D377" t="s">
        <v>522</v>
      </c>
      <c r="E377" s="1" t="s">
        <v>22</v>
      </c>
      <c r="F377" s="1">
        <v>2012</v>
      </c>
      <c r="G377" t="s">
        <v>223</v>
      </c>
      <c r="H377" t="s">
        <v>224</v>
      </c>
      <c r="I377" t="s">
        <v>222</v>
      </c>
      <c r="J377" t="s">
        <v>20</v>
      </c>
      <c r="K377" t="s">
        <v>20</v>
      </c>
      <c r="L377" s="2">
        <v>8.5949074074074081E-2</v>
      </c>
      <c r="M377" t="s">
        <v>398</v>
      </c>
    </row>
    <row r="378" spans="1:13" x14ac:dyDescent="0.3">
      <c r="A378" s="4">
        <v>44893</v>
      </c>
      <c r="B378" s="3">
        <v>0.1423611111111111</v>
      </c>
      <c r="C378" t="s">
        <v>216</v>
      </c>
      <c r="D378" t="s">
        <v>216</v>
      </c>
      <c r="E378" s="1" t="s">
        <v>12</v>
      </c>
      <c r="F378" s="1">
        <v>2020</v>
      </c>
      <c r="G378" t="s">
        <v>217</v>
      </c>
      <c r="H378" t="s">
        <v>218</v>
      </c>
      <c r="I378" t="s">
        <v>219</v>
      </c>
      <c r="J378" t="s">
        <v>86</v>
      </c>
      <c r="K378" t="s">
        <v>86</v>
      </c>
      <c r="L378" s="2">
        <v>1.7916666666666668E-2</v>
      </c>
      <c r="M378" t="s">
        <v>394</v>
      </c>
    </row>
    <row r="379" spans="1:13" x14ac:dyDescent="0.3">
      <c r="A379" s="4">
        <v>44893</v>
      </c>
      <c r="B379" s="3">
        <v>0.16666666666666666</v>
      </c>
      <c r="C379" t="s">
        <v>372</v>
      </c>
      <c r="D379" t="s">
        <v>372</v>
      </c>
      <c r="E379" s="1" t="s">
        <v>12</v>
      </c>
      <c r="F379" s="1">
        <v>2016</v>
      </c>
      <c r="G379" t="s">
        <v>373</v>
      </c>
      <c r="H379" t="s">
        <v>106</v>
      </c>
      <c r="I379" t="s">
        <v>107</v>
      </c>
      <c r="J379" t="s">
        <v>34</v>
      </c>
      <c r="K379" t="s">
        <v>34</v>
      </c>
      <c r="L379" s="2">
        <v>7.318287037037037E-2</v>
      </c>
      <c r="M379" t="s">
        <v>396</v>
      </c>
    </row>
    <row r="380" spans="1:13" x14ac:dyDescent="0.3">
      <c r="A380" s="4">
        <v>44893</v>
      </c>
      <c r="B380" s="3">
        <v>0.25347222222222221</v>
      </c>
      <c r="C380" t="s">
        <v>401</v>
      </c>
      <c r="D380" t="s">
        <v>402</v>
      </c>
      <c r="E380" s="1" t="s">
        <v>22</v>
      </c>
      <c r="F380" s="1">
        <v>2015</v>
      </c>
      <c r="G380" t="s">
        <v>369</v>
      </c>
      <c r="H380" t="s">
        <v>370</v>
      </c>
      <c r="I380" t="s">
        <v>371</v>
      </c>
      <c r="J380" t="s">
        <v>26</v>
      </c>
      <c r="K380" t="s">
        <v>26</v>
      </c>
      <c r="L380" s="2">
        <v>0</v>
      </c>
      <c r="M380" t="s">
        <v>397</v>
      </c>
    </row>
    <row r="381" spans="1:13" x14ac:dyDescent="0.3">
      <c r="A381" s="4">
        <v>44893</v>
      </c>
      <c r="B381" s="3">
        <v>0.31944444444444448</v>
      </c>
      <c r="C381" t="s">
        <v>516</v>
      </c>
      <c r="D381" t="s">
        <v>87</v>
      </c>
      <c r="E381" s="1" t="s">
        <v>22</v>
      </c>
      <c r="F381" s="1">
        <v>2018</v>
      </c>
      <c r="G381" t="s">
        <v>88</v>
      </c>
      <c r="H381" t="s">
        <v>89</v>
      </c>
      <c r="I381" t="s">
        <v>90</v>
      </c>
      <c r="J381" t="s">
        <v>20</v>
      </c>
      <c r="K381" t="s">
        <v>20</v>
      </c>
      <c r="L381" s="2">
        <v>6.1087962962962962E-2</v>
      </c>
      <c r="M381" t="s">
        <v>396</v>
      </c>
    </row>
    <row r="382" spans="1:13" x14ac:dyDescent="0.3">
      <c r="A382" s="4">
        <v>44893</v>
      </c>
      <c r="B382" s="3">
        <v>0.3923611111111111</v>
      </c>
      <c r="C382" t="s">
        <v>527</v>
      </c>
      <c r="D382" t="s">
        <v>527</v>
      </c>
      <c r="E382" s="1" t="s">
        <v>22</v>
      </c>
      <c r="F382" s="1">
        <v>2010</v>
      </c>
      <c r="G382" t="s">
        <v>220</v>
      </c>
      <c r="H382" t="s">
        <v>221</v>
      </c>
      <c r="I382" t="s">
        <v>222</v>
      </c>
      <c r="J382" t="s">
        <v>20</v>
      </c>
      <c r="K382" t="s">
        <v>20</v>
      </c>
      <c r="L382" s="2">
        <v>8.5312499999999999E-2</v>
      </c>
      <c r="M382" t="s">
        <v>398</v>
      </c>
    </row>
    <row r="383" spans="1:13" x14ac:dyDescent="0.3">
      <c r="A383" s="4">
        <v>44893</v>
      </c>
      <c r="B383" s="3">
        <v>0.48958333333333331</v>
      </c>
      <c r="C383" t="s">
        <v>522</v>
      </c>
      <c r="D383" t="s">
        <v>522</v>
      </c>
      <c r="E383" s="1" t="s">
        <v>22</v>
      </c>
      <c r="F383" s="1">
        <v>2012</v>
      </c>
      <c r="G383" t="s">
        <v>223</v>
      </c>
      <c r="H383" t="s">
        <v>224</v>
      </c>
      <c r="I383" t="s">
        <v>222</v>
      </c>
      <c r="J383" t="s">
        <v>20</v>
      </c>
      <c r="K383" t="s">
        <v>20</v>
      </c>
      <c r="L383" s="2">
        <v>8.5949074074074081E-2</v>
      </c>
      <c r="M383" t="s">
        <v>398</v>
      </c>
    </row>
    <row r="384" spans="1:13" x14ac:dyDescent="0.3">
      <c r="A384" s="4">
        <v>44893</v>
      </c>
      <c r="B384" s="3">
        <v>0.58680555555555558</v>
      </c>
      <c r="C384" t="s">
        <v>517</v>
      </c>
      <c r="D384" t="s">
        <v>518</v>
      </c>
      <c r="E384" s="1" t="s">
        <v>22</v>
      </c>
      <c r="F384" s="1">
        <v>2018</v>
      </c>
      <c r="G384" t="s">
        <v>200</v>
      </c>
      <c r="H384" t="s">
        <v>201</v>
      </c>
      <c r="I384" t="s">
        <v>202</v>
      </c>
      <c r="J384" t="s">
        <v>203</v>
      </c>
      <c r="K384" t="s">
        <v>203</v>
      </c>
      <c r="L384" s="2">
        <v>6.7986111111111108E-2</v>
      </c>
      <c r="M384" t="s">
        <v>398</v>
      </c>
    </row>
    <row r="385" spans="1:13" x14ac:dyDescent="0.3">
      <c r="A385" s="4">
        <v>44893</v>
      </c>
      <c r="B385" s="3">
        <v>0.66666666666666663</v>
      </c>
      <c r="C385" t="s">
        <v>417</v>
      </c>
      <c r="D385" t="s">
        <v>418</v>
      </c>
      <c r="E385" s="1" t="s">
        <v>12</v>
      </c>
      <c r="F385" s="1">
        <v>2019</v>
      </c>
      <c r="G385" t="s">
        <v>204</v>
      </c>
      <c r="H385" t="s">
        <v>205</v>
      </c>
      <c r="I385" t="s">
        <v>206</v>
      </c>
      <c r="J385" t="s">
        <v>20</v>
      </c>
      <c r="K385" t="s">
        <v>42</v>
      </c>
      <c r="L385" s="2">
        <v>8.1585648148148157E-2</v>
      </c>
      <c r="M385" t="s">
        <v>395</v>
      </c>
    </row>
    <row r="386" spans="1:13" x14ac:dyDescent="0.3">
      <c r="A386" s="4">
        <v>44893</v>
      </c>
      <c r="B386" s="3">
        <v>0.76388888888888884</v>
      </c>
      <c r="C386" t="s">
        <v>414</v>
      </c>
      <c r="D386" t="s">
        <v>415</v>
      </c>
      <c r="E386" s="1" t="s">
        <v>22</v>
      </c>
      <c r="F386" s="1">
        <v>2010</v>
      </c>
      <c r="G386" t="s">
        <v>197</v>
      </c>
      <c r="H386" t="s">
        <v>198</v>
      </c>
      <c r="I386" t="s">
        <v>199</v>
      </c>
      <c r="J386" t="s">
        <v>20</v>
      </c>
      <c r="K386" t="s">
        <v>20</v>
      </c>
      <c r="L386" s="2">
        <v>5.6875000000000002E-2</v>
      </c>
      <c r="M386" t="s">
        <v>395</v>
      </c>
    </row>
    <row r="387" spans="1:13" x14ac:dyDescent="0.3">
      <c r="A387" s="4">
        <v>44893</v>
      </c>
      <c r="B387" s="3">
        <v>0.83333333333333337</v>
      </c>
      <c r="C387" t="s">
        <v>372</v>
      </c>
      <c r="D387" t="s">
        <v>372</v>
      </c>
      <c r="E387" s="1" t="s">
        <v>12</v>
      </c>
      <c r="F387" s="1">
        <v>2016</v>
      </c>
      <c r="G387" t="s">
        <v>373</v>
      </c>
      <c r="H387" t="s">
        <v>106</v>
      </c>
      <c r="I387" t="s">
        <v>107</v>
      </c>
      <c r="J387" t="s">
        <v>34</v>
      </c>
      <c r="K387" t="s">
        <v>34</v>
      </c>
      <c r="L387" s="2">
        <v>7.318287037037037E-2</v>
      </c>
      <c r="M387" t="s">
        <v>396</v>
      </c>
    </row>
    <row r="388" spans="1:13" x14ac:dyDescent="0.3">
      <c r="A388" s="4">
        <v>44893</v>
      </c>
      <c r="B388" s="3">
        <v>0.91666666666666663</v>
      </c>
      <c r="C388" t="s">
        <v>134</v>
      </c>
      <c r="D388" t="s">
        <v>134</v>
      </c>
      <c r="E388" s="1" t="s">
        <v>22</v>
      </c>
      <c r="F388" s="1">
        <v>2021</v>
      </c>
      <c r="G388" t="s">
        <v>135</v>
      </c>
      <c r="H388" t="s">
        <v>136</v>
      </c>
      <c r="I388" t="s">
        <v>137</v>
      </c>
      <c r="J388" t="s">
        <v>20</v>
      </c>
      <c r="K388" t="s">
        <v>20</v>
      </c>
      <c r="L388" s="2">
        <v>5.3460648148148153E-2</v>
      </c>
      <c r="M388" t="s">
        <v>396</v>
      </c>
    </row>
    <row r="389" spans="1:13" x14ac:dyDescent="0.3">
      <c r="A389" s="4">
        <v>44893</v>
      </c>
      <c r="B389" s="3">
        <v>0.97916666666666663</v>
      </c>
      <c r="C389" t="s">
        <v>467</v>
      </c>
      <c r="D389" t="s">
        <v>468</v>
      </c>
      <c r="E389" s="1" t="s">
        <v>12</v>
      </c>
      <c r="F389" s="1">
        <v>2020</v>
      </c>
      <c r="G389" t="s">
        <v>333</v>
      </c>
      <c r="H389" t="s">
        <v>47</v>
      </c>
      <c r="I389" t="s">
        <v>48</v>
      </c>
      <c r="J389" t="s">
        <v>20</v>
      </c>
      <c r="K389" t="s">
        <v>20</v>
      </c>
      <c r="L389" s="2">
        <v>4.2245370370370371E-2</v>
      </c>
      <c r="M389" t="s">
        <v>396</v>
      </c>
    </row>
    <row r="390" spans="1:13" x14ac:dyDescent="0.3">
      <c r="A390" s="4">
        <v>44894</v>
      </c>
      <c r="B390" s="3">
        <v>2.7777777777777776E-2</v>
      </c>
      <c r="C390" t="s">
        <v>417</v>
      </c>
      <c r="D390" t="s">
        <v>418</v>
      </c>
      <c r="E390" s="1" t="s">
        <v>12</v>
      </c>
      <c r="F390" s="1">
        <v>2019</v>
      </c>
      <c r="G390" t="s">
        <v>204</v>
      </c>
      <c r="H390" t="s">
        <v>205</v>
      </c>
      <c r="I390" t="s">
        <v>206</v>
      </c>
      <c r="J390" t="s">
        <v>20</v>
      </c>
      <c r="K390" t="s">
        <v>42</v>
      </c>
      <c r="L390" s="2">
        <v>8.1585648148148157E-2</v>
      </c>
      <c r="M390" t="s">
        <v>395</v>
      </c>
    </row>
    <row r="391" spans="1:13" x14ac:dyDescent="0.3">
      <c r="A391" s="4">
        <v>44894</v>
      </c>
      <c r="B391" s="3">
        <v>0.125</v>
      </c>
      <c r="C391" t="s">
        <v>427</v>
      </c>
      <c r="D391" t="s">
        <v>428</v>
      </c>
      <c r="E391" s="1" t="s">
        <v>22</v>
      </c>
      <c r="F391" s="1">
        <v>2015</v>
      </c>
      <c r="G391" t="s">
        <v>309</v>
      </c>
      <c r="H391" t="s">
        <v>310</v>
      </c>
      <c r="I391" t="s">
        <v>270</v>
      </c>
      <c r="J391" t="s">
        <v>20</v>
      </c>
      <c r="K391" t="s">
        <v>20</v>
      </c>
      <c r="L391" s="2">
        <v>6.3460648148148155E-2</v>
      </c>
      <c r="M391" t="s">
        <v>394</v>
      </c>
    </row>
    <row r="392" spans="1:13" x14ac:dyDescent="0.3">
      <c r="A392" s="4">
        <v>44894</v>
      </c>
      <c r="B392" s="3">
        <v>0.19791666666666666</v>
      </c>
      <c r="C392" t="s">
        <v>134</v>
      </c>
      <c r="D392" t="s">
        <v>134</v>
      </c>
      <c r="E392" s="1" t="s">
        <v>22</v>
      </c>
      <c r="F392" s="1">
        <v>2021</v>
      </c>
      <c r="G392" t="s">
        <v>135</v>
      </c>
      <c r="H392" t="s">
        <v>136</v>
      </c>
      <c r="I392" t="s">
        <v>137</v>
      </c>
      <c r="J392" t="s">
        <v>20</v>
      </c>
      <c r="K392" t="s">
        <v>20</v>
      </c>
      <c r="L392" s="2">
        <v>5.3460648148148153E-2</v>
      </c>
      <c r="M392" t="s">
        <v>396</v>
      </c>
    </row>
    <row r="393" spans="1:13" x14ac:dyDescent="0.3">
      <c r="A393" s="4">
        <v>44894</v>
      </c>
      <c r="B393" s="3">
        <v>0.26041666666666669</v>
      </c>
      <c r="C393" t="s">
        <v>414</v>
      </c>
      <c r="D393" t="s">
        <v>415</v>
      </c>
      <c r="E393" s="1" t="s">
        <v>22</v>
      </c>
      <c r="F393" s="1">
        <v>2010</v>
      </c>
      <c r="G393" t="s">
        <v>197</v>
      </c>
      <c r="H393" t="s">
        <v>198</v>
      </c>
      <c r="I393" t="s">
        <v>199</v>
      </c>
      <c r="J393" t="s">
        <v>20</v>
      </c>
      <c r="K393" t="s">
        <v>20</v>
      </c>
      <c r="L393" s="2">
        <v>5.6875000000000002E-2</v>
      </c>
      <c r="M393" t="s">
        <v>395</v>
      </c>
    </row>
    <row r="394" spans="1:13" x14ac:dyDescent="0.3">
      <c r="A394" s="4">
        <v>44894</v>
      </c>
      <c r="B394" s="3">
        <v>0.3298611111111111</v>
      </c>
      <c r="C394" t="s">
        <v>374</v>
      </c>
      <c r="D394" t="s">
        <v>374</v>
      </c>
      <c r="E394" s="1" t="s">
        <v>22</v>
      </c>
      <c r="F394" s="1">
        <v>2021</v>
      </c>
      <c r="G394" t="s">
        <v>375</v>
      </c>
      <c r="H394" t="s">
        <v>291</v>
      </c>
      <c r="I394" t="s">
        <v>30</v>
      </c>
      <c r="J394" t="s">
        <v>20</v>
      </c>
      <c r="K394" t="s">
        <v>52</v>
      </c>
      <c r="L394" s="2">
        <v>4.3923611111111115E-2</v>
      </c>
      <c r="M394" t="s">
        <v>396</v>
      </c>
    </row>
    <row r="395" spans="1:13" x14ac:dyDescent="0.3">
      <c r="A395" s="4">
        <v>44894</v>
      </c>
      <c r="B395" s="3">
        <v>0.38194444444444442</v>
      </c>
      <c r="C395" t="s">
        <v>376</v>
      </c>
      <c r="D395" t="s">
        <v>376</v>
      </c>
      <c r="E395" s="1" t="s">
        <v>22</v>
      </c>
      <c r="F395" s="1">
        <v>2021</v>
      </c>
      <c r="G395" t="s">
        <v>377</v>
      </c>
      <c r="H395" t="s">
        <v>291</v>
      </c>
      <c r="I395" t="s">
        <v>30</v>
      </c>
      <c r="J395" t="s">
        <v>20</v>
      </c>
      <c r="K395" t="s">
        <v>52</v>
      </c>
      <c r="L395" s="2">
        <v>4.0787037037037038E-2</v>
      </c>
      <c r="M395" t="s">
        <v>396</v>
      </c>
    </row>
    <row r="396" spans="1:13" x14ac:dyDescent="0.3">
      <c r="A396" s="4">
        <v>44894</v>
      </c>
      <c r="B396" s="3">
        <v>0.43055555555555558</v>
      </c>
      <c r="C396" t="s">
        <v>517</v>
      </c>
      <c r="D396" t="s">
        <v>518</v>
      </c>
      <c r="E396" s="1" t="s">
        <v>22</v>
      </c>
      <c r="F396" s="1">
        <v>2018</v>
      </c>
      <c r="G396" t="s">
        <v>200</v>
      </c>
      <c r="H396" t="s">
        <v>201</v>
      </c>
      <c r="I396" t="s">
        <v>202</v>
      </c>
      <c r="J396" t="s">
        <v>203</v>
      </c>
      <c r="K396" t="s">
        <v>203</v>
      </c>
      <c r="L396" s="2">
        <v>6.7986111111111108E-2</v>
      </c>
      <c r="M396" t="s">
        <v>398</v>
      </c>
    </row>
    <row r="397" spans="1:13" x14ac:dyDescent="0.3">
      <c r="A397" s="4">
        <v>44894</v>
      </c>
      <c r="B397" s="3">
        <v>0.51041666666666663</v>
      </c>
      <c r="C397" t="s">
        <v>417</v>
      </c>
      <c r="D397" t="s">
        <v>418</v>
      </c>
      <c r="E397" s="1" t="s">
        <v>12</v>
      </c>
      <c r="F397" s="1">
        <v>2019</v>
      </c>
      <c r="G397" t="s">
        <v>204</v>
      </c>
      <c r="H397" t="s">
        <v>205</v>
      </c>
      <c r="I397" t="s">
        <v>206</v>
      </c>
      <c r="J397" t="s">
        <v>20</v>
      </c>
      <c r="K397" t="s">
        <v>42</v>
      </c>
      <c r="L397" s="2">
        <v>8.1585648148148157E-2</v>
      </c>
      <c r="M397" t="s">
        <v>395</v>
      </c>
    </row>
    <row r="398" spans="1:13" x14ac:dyDescent="0.3">
      <c r="A398" s="4">
        <v>44894</v>
      </c>
      <c r="B398" s="3">
        <v>0.60763888888888895</v>
      </c>
      <c r="C398" t="s">
        <v>414</v>
      </c>
      <c r="D398" t="s">
        <v>415</v>
      </c>
      <c r="E398" s="1" t="s">
        <v>22</v>
      </c>
      <c r="F398" s="1">
        <v>2010</v>
      </c>
      <c r="G398" t="s">
        <v>197</v>
      </c>
      <c r="H398" t="s">
        <v>198</v>
      </c>
      <c r="I398" t="s">
        <v>199</v>
      </c>
      <c r="J398" t="s">
        <v>20</v>
      </c>
      <c r="K398" t="s">
        <v>20</v>
      </c>
      <c r="L398" s="2">
        <v>5.6875000000000002E-2</v>
      </c>
      <c r="M398" t="s">
        <v>395</v>
      </c>
    </row>
    <row r="399" spans="1:13" x14ac:dyDescent="0.3">
      <c r="A399" s="4">
        <v>44894</v>
      </c>
      <c r="B399" s="3">
        <v>0.67708333333333337</v>
      </c>
      <c r="C399" t="s">
        <v>134</v>
      </c>
      <c r="D399" t="s">
        <v>134</v>
      </c>
      <c r="E399" s="1" t="s">
        <v>22</v>
      </c>
      <c r="F399" s="1">
        <v>2021</v>
      </c>
      <c r="G399" t="s">
        <v>135</v>
      </c>
      <c r="H399" t="s">
        <v>136</v>
      </c>
      <c r="I399" t="s">
        <v>137</v>
      </c>
      <c r="J399" t="s">
        <v>20</v>
      </c>
      <c r="K399" t="s">
        <v>20</v>
      </c>
      <c r="L399" s="2">
        <v>5.3460648148148153E-2</v>
      </c>
      <c r="M399" t="s">
        <v>396</v>
      </c>
    </row>
    <row r="400" spans="1:13" x14ac:dyDescent="0.3">
      <c r="A400" s="4">
        <v>44894</v>
      </c>
      <c r="B400" s="3">
        <v>0.73958333333333337</v>
      </c>
      <c r="C400" t="s">
        <v>427</v>
      </c>
      <c r="D400" t="s">
        <v>428</v>
      </c>
      <c r="E400" s="1" t="s">
        <v>22</v>
      </c>
      <c r="F400" s="1">
        <v>2015</v>
      </c>
      <c r="G400" t="s">
        <v>309</v>
      </c>
      <c r="H400" t="s">
        <v>310</v>
      </c>
      <c r="I400" t="s">
        <v>270</v>
      </c>
      <c r="J400" t="s">
        <v>20</v>
      </c>
      <c r="K400" t="s">
        <v>20</v>
      </c>
      <c r="L400" s="2">
        <v>6.3460648148148155E-2</v>
      </c>
      <c r="M400" t="s">
        <v>394</v>
      </c>
    </row>
    <row r="401" spans="1:13" x14ac:dyDescent="0.3">
      <c r="A401" s="4">
        <v>44894</v>
      </c>
      <c r="B401" s="3">
        <v>0.81597222222222221</v>
      </c>
      <c r="C401" t="s">
        <v>374</v>
      </c>
      <c r="D401" t="s">
        <v>374</v>
      </c>
      <c r="E401" s="1" t="s">
        <v>22</v>
      </c>
      <c r="F401" s="1">
        <v>2021</v>
      </c>
      <c r="G401" t="s">
        <v>375</v>
      </c>
      <c r="H401" t="s">
        <v>291</v>
      </c>
      <c r="I401" t="s">
        <v>30</v>
      </c>
      <c r="J401" t="s">
        <v>20</v>
      </c>
      <c r="K401" t="s">
        <v>52</v>
      </c>
      <c r="L401" s="2">
        <v>4.3923611111111115E-2</v>
      </c>
      <c r="M401" t="s">
        <v>396</v>
      </c>
    </row>
    <row r="402" spans="1:13" x14ac:dyDescent="0.3">
      <c r="A402" s="4">
        <v>44894</v>
      </c>
      <c r="B402" s="3">
        <v>0.86805555555555547</v>
      </c>
      <c r="C402" t="s">
        <v>376</v>
      </c>
      <c r="D402" t="s">
        <v>376</v>
      </c>
      <c r="E402" s="1" t="s">
        <v>22</v>
      </c>
      <c r="F402" s="1">
        <v>2021</v>
      </c>
      <c r="G402" t="s">
        <v>377</v>
      </c>
      <c r="H402" t="s">
        <v>291</v>
      </c>
      <c r="I402" t="s">
        <v>30</v>
      </c>
      <c r="J402" t="s">
        <v>20</v>
      </c>
      <c r="K402" t="s">
        <v>52</v>
      </c>
      <c r="L402" s="2">
        <v>4.0787037037037038E-2</v>
      </c>
      <c r="M402" t="s">
        <v>396</v>
      </c>
    </row>
    <row r="403" spans="1:13" x14ac:dyDescent="0.3">
      <c r="A403" s="4">
        <v>44894</v>
      </c>
      <c r="B403" s="3">
        <v>0.91666666666666663</v>
      </c>
      <c r="C403" t="s">
        <v>469</v>
      </c>
      <c r="D403" t="s">
        <v>470</v>
      </c>
      <c r="E403" s="1" t="s">
        <v>12</v>
      </c>
      <c r="F403" s="1">
        <v>2020</v>
      </c>
      <c r="G403" t="s">
        <v>378</v>
      </c>
      <c r="H403" t="s">
        <v>47</v>
      </c>
      <c r="I403" t="s">
        <v>48</v>
      </c>
      <c r="J403" t="s">
        <v>20</v>
      </c>
      <c r="K403" t="s">
        <v>20</v>
      </c>
      <c r="L403" s="2">
        <v>3.6574074074074071E-2</v>
      </c>
      <c r="M403" t="s">
        <v>396</v>
      </c>
    </row>
    <row r="404" spans="1:13" x14ac:dyDescent="0.3">
      <c r="A404" s="4">
        <v>44894</v>
      </c>
      <c r="B404" s="3">
        <v>0.96180555555555547</v>
      </c>
      <c r="C404" t="s">
        <v>421</v>
      </c>
      <c r="D404" t="s">
        <v>422</v>
      </c>
      <c r="E404" s="1" t="s">
        <v>22</v>
      </c>
      <c r="F404" s="1">
        <v>2012</v>
      </c>
      <c r="G404" t="s">
        <v>336</v>
      </c>
      <c r="H404" t="s">
        <v>288</v>
      </c>
      <c r="I404" t="s">
        <v>337</v>
      </c>
      <c r="J404" t="s">
        <v>20</v>
      </c>
      <c r="K404" t="s">
        <v>20</v>
      </c>
      <c r="L404" s="2">
        <v>0</v>
      </c>
      <c r="M404" t="s">
        <v>395</v>
      </c>
    </row>
    <row r="405" spans="1:13" x14ac:dyDescent="0.3">
      <c r="A405" s="4">
        <v>44895</v>
      </c>
      <c r="B405" s="3">
        <v>5.5555555555555552E-2</v>
      </c>
      <c r="C405" t="s">
        <v>440</v>
      </c>
      <c r="D405" t="s">
        <v>441</v>
      </c>
      <c r="E405" s="1" t="s">
        <v>53</v>
      </c>
      <c r="F405" s="1">
        <v>2008</v>
      </c>
      <c r="G405" t="s">
        <v>273</v>
      </c>
      <c r="H405" t="s">
        <v>274</v>
      </c>
      <c r="I405" t="s">
        <v>275</v>
      </c>
      <c r="J405" t="s">
        <v>34</v>
      </c>
      <c r="K405" t="s">
        <v>26</v>
      </c>
      <c r="L405" s="2">
        <v>9.0451388888888887E-2</v>
      </c>
      <c r="M405" t="s">
        <v>393</v>
      </c>
    </row>
    <row r="406" spans="1:13" x14ac:dyDescent="0.3">
      <c r="A406" s="4">
        <v>44895</v>
      </c>
      <c r="B406" s="3">
        <v>0.15972222222222224</v>
      </c>
      <c r="C406" t="s">
        <v>506</v>
      </c>
      <c r="D406" t="s">
        <v>507</v>
      </c>
      <c r="E406" s="1" t="s">
        <v>22</v>
      </c>
      <c r="F406" s="1">
        <v>2018</v>
      </c>
      <c r="G406" t="s">
        <v>227</v>
      </c>
      <c r="H406" t="s">
        <v>228</v>
      </c>
      <c r="I406" t="s">
        <v>56</v>
      </c>
      <c r="J406" t="s">
        <v>38</v>
      </c>
      <c r="K406" t="s">
        <v>38</v>
      </c>
      <c r="L406" s="2">
        <v>8.6898148148148155E-2</v>
      </c>
      <c r="M406" t="s">
        <v>396</v>
      </c>
    </row>
    <row r="407" spans="1:13" x14ac:dyDescent="0.3">
      <c r="A407" s="4">
        <v>44895</v>
      </c>
      <c r="B407" s="3">
        <v>0.25694444444444448</v>
      </c>
      <c r="C407" t="s">
        <v>73</v>
      </c>
      <c r="D407" t="s">
        <v>73</v>
      </c>
      <c r="E407" s="1" t="s">
        <v>12</v>
      </c>
      <c r="F407" s="1">
        <v>2015</v>
      </c>
      <c r="G407" t="s">
        <v>74</v>
      </c>
      <c r="H407" t="s">
        <v>75</v>
      </c>
      <c r="I407" t="s">
        <v>76</v>
      </c>
      <c r="J407" t="s">
        <v>20</v>
      </c>
      <c r="K407" t="s">
        <v>20</v>
      </c>
      <c r="L407" s="2">
        <v>6.283564814814814E-2</v>
      </c>
      <c r="M407" t="s">
        <v>396</v>
      </c>
    </row>
    <row r="408" spans="1:13" x14ac:dyDescent="0.3">
      <c r="A408" s="4">
        <v>44895</v>
      </c>
      <c r="B408" s="3">
        <v>0.3298611111111111</v>
      </c>
      <c r="C408" t="s">
        <v>379</v>
      </c>
      <c r="D408" t="s">
        <v>379</v>
      </c>
      <c r="E408" s="1" t="s">
        <v>22</v>
      </c>
      <c r="F408" s="1">
        <v>2021</v>
      </c>
      <c r="G408" t="s">
        <v>380</v>
      </c>
      <c r="H408" t="s">
        <v>291</v>
      </c>
      <c r="I408" t="s">
        <v>30</v>
      </c>
      <c r="J408" t="s">
        <v>20</v>
      </c>
      <c r="K408" t="s">
        <v>52</v>
      </c>
      <c r="L408" s="2">
        <v>3.8900462962962963E-2</v>
      </c>
      <c r="M408" t="s">
        <v>396</v>
      </c>
    </row>
    <row r="409" spans="1:13" x14ac:dyDescent="0.3">
      <c r="A409" s="4">
        <v>44895</v>
      </c>
      <c r="B409" s="3">
        <v>0.375</v>
      </c>
      <c r="C409" t="s">
        <v>381</v>
      </c>
      <c r="D409" t="s">
        <v>381</v>
      </c>
      <c r="E409" s="1" t="s">
        <v>22</v>
      </c>
      <c r="F409" s="1">
        <v>2021</v>
      </c>
      <c r="G409" t="s">
        <v>382</v>
      </c>
      <c r="H409" t="s">
        <v>291</v>
      </c>
      <c r="I409" t="s">
        <v>30</v>
      </c>
      <c r="J409" t="s">
        <v>20</v>
      </c>
      <c r="K409" t="s">
        <v>52</v>
      </c>
      <c r="L409" s="2">
        <v>3.6111111111111115E-2</v>
      </c>
      <c r="M409" t="s">
        <v>396</v>
      </c>
    </row>
    <row r="410" spans="1:13" x14ac:dyDescent="0.3">
      <c r="A410" s="4">
        <v>44895</v>
      </c>
      <c r="B410" s="3">
        <v>0.41666666666666669</v>
      </c>
      <c r="C410" t="s">
        <v>421</v>
      </c>
      <c r="D410" t="s">
        <v>422</v>
      </c>
      <c r="E410" s="1" t="s">
        <v>22</v>
      </c>
      <c r="F410" s="1">
        <v>2012</v>
      </c>
      <c r="G410" t="s">
        <v>336</v>
      </c>
      <c r="H410" t="s">
        <v>288</v>
      </c>
      <c r="I410" t="s">
        <v>337</v>
      </c>
      <c r="J410" t="s">
        <v>20</v>
      </c>
      <c r="K410" t="s">
        <v>20</v>
      </c>
      <c r="L410" s="2">
        <v>0</v>
      </c>
      <c r="M410" t="s">
        <v>395</v>
      </c>
    </row>
    <row r="411" spans="1:13" x14ac:dyDescent="0.3">
      <c r="A411" s="4">
        <v>44895</v>
      </c>
      <c r="B411" s="3">
        <v>0.51041666666666663</v>
      </c>
      <c r="C411" t="s">
        <v>530</v>
      </c>
      <c r="D411" t="s">
        <v>531</v>
      </c>
      <c r="E411" s="1" t="s">
        <v>12</v>
      </c>
      <c r="F411" s="1">
        <v>2019</v>
      </c>
      <c r="G411" t="s">
        <v>13</v>
      </c>
      <c r="H411" t="s">
        <v>14</v>
      </c>
      <c r="I411" t="s">
        <v>15</v>
      </c>
      <c r="J411" t="s">
        <v>16</v>
      </c>
      <c r="K411" t="s">
        <v>16</v>
      </c>
      <c r="L411" s="2">
        <v>7.1030092592592589E-2</v>
      </c>
      <c r="M411" t="s">
        <v>396</v>
      </c>
    </row>
    <row r="412" spans="1:13" x14ac:dyDescent="0.3">
      <c r="A412" s="4">
        <v>44895</v>
      </c>
      <c r="B412" s="3">
        <v>0.59375</v>
      </c>
      <c r="C412" t="s">
        <v>73</v>
      </c>
      <c r="D412" t="s">
        <v>73</v>
      </c>
      <c r="E412" s="1" t="s">
        <v>12</v>
      </c>
      <c r="F412" s="1">
        <v>2015</v>
      </c>
      <c r="G412" t="s">
        <v>74</v>
      </c>
      <c r="H412" t="s">
        <v>75</v>
      </c>
      <c r="I412" t="s">
        <v>76</v>
      </c>
      <c r="J412" t="s">
        <v>20</v>
      </c>
      <c r="K412" t="s">
        <v>20</v>
      </c>
      <c r="L412" s="2">
        <v>6.283564814814814E-2</v>
      </c>
      <c r="M412" t="s">
        <v>396</v>
      </c>
    </row>
    <row r="413" spans="1:13" x14ac:dyDescent="0.3">
      <c r="A413" s="4">
        <v>44895</v>
      </c>
      <c r="B413" s="3">
        <v>0.66666666666666663</v>
      </c>
      <c r="C413" t="s">
        <v>534</v>
      </c>
      <c r="D413" t="s">
        <v>535</v>
      </c>
      <c r="E413" s="1" t="s">
        <v>12</v>
      </c>
      <c r="F413" s="1">
        <v>2013</v>
      </c>
      <c r="G413" t="s">
        <v>80</v>
      </c>
      <c r="H413" t="s">
        <v>81</v>
      </c>
      <c r="I413" t="s">
        <v>82</v>
      </c>
      <c r="J413" t="s">
        <v>16</v>
      </c>
      <c r="K413" t="s">
        <v>16</v>
      </c>
      <c r="L413" s="2">
        <v>7.6145833333333343E-2</v>
      </c>
      <c r="M413" t="s">
        <v>396</v>
      </c>
    </row>
    <row r="414" spans="1:13" x14ac:dyDescent="0.3">
      <c r="A414" s="4">
        <v>44895</v>
      </c>
      <c r="B414" s="3">
        <v>0.75</v>
      </c>
      <c r="C414" t="s">
        <v>536</v>
      </c>
      <c r="D414" t="s">
        <v>537</v>
      </c>
      <c r="E414" s="1" t="s">
        <v>12</v>
      </c>
      <c r="F414" s="1">
        <v>2013</v>
      </c>
      <c r="G414" t="s">
        <v>83</v>
      </c>
      <c r="H414" t="s">
        <v>81</v>
      </c>
      <c r="I414" t="s">
        <v>82</v>
      </c>
      <c r="J414" t="s">
        <v>16</v>
      </c>
      <c r="K414" t="s">
        <v>16</v>
      </c>
      <c r="L414" s="2">
        <v>6.7060185185185181E-2</v>
      </c>
      <c r="M414" t="s">
        <v>396</v>
      </c>
    </row>
    <row r="415" spans="1:13" x14ac:dyDescent="0.3">
      <c r="A415" s="4">
        <v>44895</v>
      </c>
      <c r="B415" s="3">
        <v>0.82638888888888884</v>
      </c>
      <c r="C415" t="s">
        <v>379</v>
      </c>
      <c r="D415" t="s">
        <v>379</v>
      </c>
      <c r="E415" s="1" t="s">
        <v>22</v>
      </c>
      <c r="F415" s="1">
        <v>2021</v>
      </c>
      <c r="G415" t="s">
        <v>380</v>
      </c>
      <c r="H415" t="s">
        <v>291</v>
      </c>
      <c r="I415" t="s">
        <v>30</v>
      </c>
      <c r="J415" t="s">
        <v>20</v>
      </c>
      <c r="K415" t="s">
        <v>52</v>
      </c>
      <c r="L415" s="2">
        <v>3.8900462962962963E-2</v>
      </c>
      <c r="M415" t="s">
        <v>396</v>
      </c>
    </row>
    <row r="416" spans="1:13" x14ac:dyDescent="0.3">
      <c r="A416" s="4">
        <v>44895</v>
      </c>
      <c r="B416" s="3">
        <v>0.87152777777777779</v>
      </c>
      <c r="C416" t="s">
        <v>381</v>
      </c>
      <c r="D416" t="s">
        <v>381</v>
      </c>
      <c r="E416" s="1" t="s">
        <v>22</v>
      </c>
      <c r="F416" s="1">
        <v>2021</v>
      </c>
      <c r="G416" t="s">
        <v>382</v>
      </c>
      <c r="H416" t="s">
        <v>291</v>
      </c>
      <c r="I416" t="s">
        <v>30</v>
      </c>
      <c r="J416" t="s">
        <v>20</v>
      </c>
      <c r="K416" t="s">
        <v>52</v>
      </c>
      <c r="L416" s="2">
        <v>3.6111111111111115E-2</v>
      </c>
      <c r="M416" t="s">
        <v>396</v>
      </c>
    </row>
    <row r="417" spans="1:13" x14ac:dyDescent="0.3">
      <c r="A417" s="4">
        <v>44895</v>
      </c>
      <c r="B417" s="3">
        <v>0.91666666666666663</v>
      </c>
      <c r="C417" t="s">
        <v>528</v>
      </c>
      <c r="D417" t="s">
        <v>529</v>
      </c>
      <c r="E417" s="1" t="s">
        <v>53</v>
      </c>
      <c r="F417" s="1">
        <v>2016</v>
      </c>
      <c r="G417" t="s">
        <v>383</v>
      </c>
      <c r="H417" t="s">
        <v>384</v>
      </c>
      <c r="I417" t="s">
        <v>385</v>
      </c>
      <c r="J417" t="s">
        <v>20</v>
      </c>
      <c r="K417" t="s">
        <v>42</v>
      </c>
      <c r="L417" s="2">
        <v>8.3773148148148138E-2</v>
      </c>
      <c r="M417" t="s">
        <v>394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8"/>
  <sheetViews>
    <sheetView workbookViewId="0"/>
  </sheetViews>
  <sheetFormatPr baseColWidth="10" defaultColWidth="8.88671875" defaultRowHeight="14.4" x14ac:dyDescent="0.3"/>
  <cols>
    <col min="6" max="12" width="21.77734375" customWidth="1"/>
    <col min="701" max="701" width="11.33203125" customWidth="1"/>
  </cols>
  <sheetData>
    <row r="1" spans="1:17" x14ac:dyDescent="0.3">
      <c r="F1" s="5" t="s">
        <v>543</v>
      </c>
      <c r="G1" s="5" t="s">
        <v>543</v>
      </c>
      <c r="H1" s="5" t="s">
        <v>543</v>
      </c>
      <c r="I1" s="5" t="s">
        <v>543</v>
      </c>
      <c r="J1" s="5" t="s">
        <v>543</v>
      </c>
      <c r="K1" s="5" t="s">
        <v>543</v>
      </c>
      <c r="L1" s="5" t="s">
        <v>543</v>
      </c>
    </row>
    <row r="2" spans="1:17" x14ac:dyDescent="0.3">
      <c r="F2" s="6">
        <f>DATE(2022,10,31)</f>
        <v>44865</v>
      </c>
      <c r="G2" s="6">
        <f>DATE(2022,11,1)</f>
        <v>44866</v>
      </c>
      <c r="H2" s="6">
        <f>DATE(2022,11,2)</f>
        <v>44867</v>
      </c>
      <c r="I2" s="6">
        <f>DATE(2022,11,3)</f>
        <v>44868</v>
      </c>
      <c r="J2" s="6">
        <f>DATE(2022,11,4)</f>
        <v>44869</v>
      </c>
      <c r="K2" s="6">
        <f>DATE(2022,11,5)</f>
        <v>44870</v>
      </c>
      <c r="L2" s="6">
        <f>DATE(2022,11,6)</f>
        <v>44871</v>
      </c>
    </row>
    <row r="3" spans="1:17" x14ac:dyDescent="0.3">
      <c r="A3" s="7" t="s">
        <v>544</v>
      </c>
      <c r="B3" s="7" t="s">
        <v>545</v>
      </c>
      <c r="C3" s="7" t="s">
        <v>546</v>
      </c>
      <c r="D3" s="7" t="s">
        <v>547</v>
      </c>
      <c r="E3" s="7" t="s">
        <v>548</v>
      </c>
      <c r="F3" s="5" t="s">
        <v>549</v>
      </c>
      <c r="G3" s="5" t="s">
        <v>550</v>
      </c>
      <c r="H3" s="5" t="s">
        <v>551</v>
      </c>
      <c r="I3" s="5" t="s">
        <v>552</v>
      </c>
      <c r="J3" s="5" t="s">
        <v>553</v>
      </c>
      <c r="K3" s="5" t="s">
        <v>554</v>
      </c>
      <c r="L3" s="5" t="s">
        <v>555</v>
      </c>
      <c r="M3" s="7" t="s">
        <v>544</v>
      </c>
      <c r="N3" s="7" t="s">
        <v>545</v>
      </c>
      <c r="O3" s="7" t="s">
        <v>546</v>
      </c>
      <c r="P3" s="7" t="s">
        <v>547</v>
      </c>
      <c r="Q3" s="7" t="s">
        <v>548</v>
      </c>
    </row>
    <row r="4" spans="1:17" x14ac:dyDescent="0.3">
      <c r="A4" s="8">
        <v>0.25</v>
      </c>
      <c r="B4" s="8">
        <v>0.25</v>
      </c>
      <c r="C4" s="8">
        <v>0.16666666666666666</v>
      </c>
      <c r="D4" s="8">
        <v>0.125</v>
      </c>
      <c r="E4" s="8">
        <v>0.20833333333333334</v>
      </c>
      <c r="F4" s="9" t="s">
        <v>556</v>
      </c>
      <c r="G4" s="9" t="s">
        <v>557</v>
      </c>
      <c r="H4" s="9" t="s">
        <v>558</v>
      </c>
      <c r="I4" s="9" t="s">
        <v>559</v>
      </c>
      <c r="J4" s="9" t="s">
        <v>560</v>
      </c>
      <c r="K4" s="9" t="s">
        <v>561</v>
      </c>
      <c r="L4" s="9" t="s">
        <v>562</v>
      </c>
      <c r="M4" s="8">
        <v>0.25</v>
      </c>
      <c r="N4" s="8">
        <v>0.25</v>
      </c>
      <c r="O4" s="8">
        <v>0.16666666666666666</v>
      </c>
      <c r="P4" s="8">
        <v>0.125</v>
      </c>
      <c r="Q4" s="8">
        <v>0.20833333333333334</v>
      </c>
    </row>
    <row r="5" spans="1:17" x14ac:dyDescent="0.3">
      <c r="A5" s="8">
        <v>0.27083333333333331</v>
      </c>
      <c r="B5" s="8">
        <v>0.27083333333333331</v>
      </c>
      <c r="C5" s="8">
        <v>0.1875</v>
      </c>
      <c r="D5" s="8">
        <v>0.14583333333333334</v>
      </c>
      <c r="E5" s="8">
        <v>0.22916666666666666</v>
      </c>
      <c r="F5" s="9"/>
      <c r="G5" s="9"/>
      <c r="H5" s="9"/>
      <c r="I5" s="9"/>
      <c r="J5" s="9"/>
      <c r="K5" s="9"/>
      <c r="L5" s="9"/>
      <c r="M5" s="8">
        <v>0.27083333333333331</v>
      </c>
      <c r="N5" s="8">
        <v>0.27083333333333331</v>
      </c>
      <c r="O5" s="8">
        <v>0.1875</v>
      </c>
      <c r="P5" s="8">
        <v>0.14583333333333334</v>
      </c>
      <c r="Q5" s="8">
        <v>0.22916666666666666</v>
      </c>
    </row>
    <row r="6" spans="1:17" x14ac:dyDescent="0.3">
      <c r="A6" s="8">
        <v>0.29166666666666669</v>
      </c>
      <c r="B6" s="8">
        <v>0.29166666666666669</v>
      </c>
      <c r="C6" s="8">
        <v>0.20833333333333334</v>
      </c>
      <c r="D6" s="8">
        <v>0.16666666666666666</v>
      </c>
      <c r="E6" s="8">
        <v>0.25</v>
      </c>
      <c r="F6" s="9"/>
      <c r="G6" s="9"/>
      <c r="H6" s="9" t="s">
        <v>563</v>
      </c>
      <c r="I6" s="9" t="s">
        <v>564</v>
      </c>
      <c r="J6" s="9"/>
      <c r="K6" s="9" t="s">
        <v>565</v>
      </c>
      <c r="L6" s="9"/>
      <c r="M6" s="8">
        <v>0.29166666666666669</v>
      </c>
      <c r="N6" s="8">
        <v>0.29166666666666669</v>
      </c>
      <c r="O6" s="8">
        <v>0.20833333333333334</v>
      </c>
      <c r="P6" s="8">
        <v>0.16666666666666666</v>
      </c>
      <c r="Q6" s="8">
        <v>0.25</v>
      </c>
    </row>
    <row r="7" spans="1:17" x14ac:dyDescent="0.3">
      <c r="A7" s="10">
        <v>0.3125</v>
      </c>
      <c r="B7" s="10">
        <v>0.3125</v>
      </c>
      <c r="C7" s="10">
        <v>0.22916666666666666</v>
      </c>
      <c r="D7" s="10">
        <v>0.1875</v>
      </c>
      <c r="E7" s="10">
        <v>0.27083333333333331</v>
      </c>
      <c r="F7" s="9"/>
      <c r="G7" s="9" t="s">
        <v>566</v>
      </c>
      <c r="H7" s="9"/>
      <c r="I7" s="9"/>
      <c r="J7" s="9"/>
      <c r="K7" s="9"/>
      <c r="L7" s="9"/>
      <c r="M7" s="10">
        <v>0.3125</v>
      </c>
      <c r="N7" s="10">
        <v>0.3125</v>
      </c>
      <c r="O7" s="10">
        <v>0.22916666666666666</v>
      </c>
      <c r="P7" s="10">
        <v>0.1875</v>
      </c>
      <c r="Q7" s="10">
        <v>0.27083333333333331</v>
      </c>
    </row>
    <row r="8" spans="1:17" x14ac:dyDescent="0.3">
      <c r="A8" s="11"/>
      <c r="B8" s="11"/>
      <c r="C8" s="11"/>
      <c r="D8" s="11"/>
      <c r="E8" s="11"/>
      <c r="F8" s="9" t="s">
        <v>567</v>
      </c>
      <c r="G8" s="9"/>
      <c r="H8" s="9"/>
      <c r="I8" s="9"/>
      <c r="J8" s="9" t="s">
        <v>568</v>
      </c>
      <c r="K8" s="9" t="s">
        <v>569</v>
      </c>
      <c r="L8" s="9"/>
      <c r="M8" s="11"/>
      <c r="N8" s="11"/>
      <c r="O8" s="11"/>
      <c r="P8" s="11"/>
      <c r="Q8" s="11"/>
    </row>
    <row r="9" spans="1:17" x14ac:dyDescent="0.3">
      <c r="A9" s="8">
        <v>0.33333333333333331</v>
      </c>
      <c r="B9" s="8">
        <v>0.33333333333333331</v>
      </c>
      <c r="C9" s="8">
        <v>0.25</v>
      </c>
      <c r="D9" s="8">
        <v>0.20833333333333334</v>
      </c>
      <c r="E9" s="8">
        <v>0.29166666666666669</v>
      </c>
      <c r="F9" s="9"/>
      <c r="G9" s="9"/>
      <c r="H9" s="9"/>
      <c r="I9" s="9"/>
      <c r="J9" s="9"/>
      <c r="K9" s="9"/>
      <c r="L9" s="9"/>
      <c r="M9" s="8">
        <v>0.33333333333333331</v>
      </c>
      <c r="N9" s="8">
        <v>0.33333333333333331</v>
      </c>
      <c r="O9" s="8">
        <v>0.25</v>
      </c>
      <c r="P9" s="8">
        <v>0.20833333333333334</v>
      </c>
      <c r="Q9" s="8">
        <v>0.29166666666666669</v>
      </c>
    </row>
    <row r="10" spans="1:17" x14ac:dyDescent="0.3">
      <c r="A10" s="8">
        <v>0.35416666666666669</v>
      </c>
      <c r="B10" s="8">
        <v>0.35416666666666669</v>
      </c>
      <c r="C10" s="8">
        <v>0.27083333333333331</v>
      </c>
      <c r="D10" s="8">
        <v>0.22916666666666666</v>
      </c>
      <c r="E10" s="8">
        <v>0.3125</v>
      </c>
      <c r="F10" s="9"/>
      <c r="G10" s="9"/>
      <c r="H10" s="9"/>
      <c r="I10" s="9"/>
      <c r="J10" s="9"/>
      <c r="K10" s="9"/>
      <c r="L10" s="9" t="s">
        <v>570</v>
      </c>
      <c r="M10" s="8">
        <v>0.35416666666666669</v>
      </c>
      <c r="N10" s="8">
        <v>0.35416666666666669</v>
      </c>
      <c r="O10" s="8">
        <v>0.27083333333333331</v>
      </c>
      <c r="P10" s="8">
        <v>0.22916666666666666</v>
      </c>
      <c r="Q10" s="8">
        <v>0.3125</v>
      </c>
    </row>
    <row r="11" spans="1:17" x14ac:dyDescent="0.3">
      <c r="A11" s="10">
        <v>0.375</v>
      </c>
      <c r="B11" s="10">
        <v>0.375</v>
      </c>
      <c r="C11" s="10">
        <v>0.29166666666666669</v>
      </c>
      <c r="D11" s="10">
        <v>0.25</v>
      </c>
      <c r="E11" s="10">
        <v>0.33333333333333331</v>
      </c>
      <c r="F11" s="9"/>
      <c r="G11" s="9" t="s">
        <v>571</v>
      </c>
      <c r="H11" s="9"/>
      <c r="I11" s="9"/>
      <c r="J11" s="9"/>
      <c r="K11" s="9"/>
      <c r="L11" s="9"/>
      <c r="M11" s="10">
        <v>0.375</v>
      </c>
      <c r="N11" s="10">
        <v>0.375</v>
      </c>
      <c r="O11" s="10">
        <v>0.29166666666666669</v>
      </c>
      <c r="P11" s="10">
        <v>0.25</v>
      </c>
      <c r="Q11" s="10">
        <v>0.33333333333333331</v>
      </c>
    </row>
    <row r="12" spans="1:17" x14ac:dyDescent="0.3">
      <c r="A12" s="11"/>
      <c r="B12" s="11"/>
      <c r="C12" s="11"/>
      <c r="D12" s="11"/>
      <c r="E12" s="11"/>
      <c r="F12" s="9"/>
      <c r="G12" s="9"/>
      <c r="H12" s="9" t="s">
        <v>572</v>
      </c>
      <c r="I12" s="12" t="s">
        <v>573</v>
      </c>
      <c r="J12" s="9"/>
      <c r="K12" s="9"/>
      <c r="L12" s="9"/>
      <c r="M12" s="11"/>
      <c r="N12" s="11"/>
      <c r="O12" s="11"/>
      <c r="P12" s="11"/>
      <c r="Q12" s="11"/>
    </row>
    <row r="13" spans="1:17" x14ac:dyDescent="0.3">
      <c r="A13" s="11"/>
      <c r="B13" s="11"/>
      <c r="C13" s="11"/>
      <c r="D13" s="11"/>
      <c r="E13" s="11"/>
      <c r="F13" s="9"/>
      <c r="G13" s="9"/>
      <c r="H13" s="9"/>
      <c r="I13" s="9" t="s">
        <v>574</v>
      </c>
      <c r="J13" s="9"/>
      <c r="K13" s="9"/>
      <c r="L13" s="9"/>
      <c r="M13" s="11"/>
      <c r="N13" s="11"/>
      <c r="O13" s="11"/>
      <c r="P13" s="11"/>
      <c r="Q13" s="11"/>
    </row>
    <row r="14" spans="1:17" x14ac:dyDescent="0.3">
      <c r="A14" s="10">
        <v>0.39583333333333331</v>
      </c>
      <c r="B14" s="10">
        <v>0.39583333333333331</v>
      </c>
      <c r="C14" s="10">
        <v>0.3125</v>
      </c>
      <c r="D14" s="10">
        <v>0.27083333333333331</v>
      </c>
      <c r="E14" s="10">
        <v>0.35416666666666669</v>
      </c>
      <c r="F14" s="9"/>
      <c r="G14" s="9"/>
      <c r="H14" s="9"/>
      <c r="I14" s="9"/>
      <c r="J14" s="9"/>
      <c r="K14" s="9"/>
      <c r="L14" s="9"/>
      <c r="M14" s="10">
        <v>0.39583333333333331</v>
      </c>
      <c r="N14" s="10">
        <v>0.39583333333333331</v>
      </c>
      <c r="O14" s="10">
        <v>0.3125</v>
      </c>
      <c r="P14" s="10">
        <v>0.27083333333333331</v>
      </c>
      <c r="Q14" s="10">
        <v>0.35416666666666669</v>
      </c>
    </row>
    <row r="15" spans="1:17" x14ac:dyDescent="0.3">
      <c r="A15" s="11"/>
      <c r="B15" s="11"/>
      <c r="C15" s="11"/>
      <c r="D15" s="11"/>
      <c r="E15" s="11"/>
      <c r="F15" s="9"/>
      <c r="G15" s="9"/>
      <c r="H15" s="9"/>
      <c r="I15" s="9"/>
      <c r="J15" s="9"/>
      <c r="K15" s="9" t="s">
        <v>575</v>
      </c>
      <c r="L15" s="9"/>
      <c r="M15" s="11"/>
      <c r="N15" s="11"/>
      <c r="O15" s="11"/>
      <c r="P15" s="11"/>
      <c r="Q15" s="11"/>
    </row>
    <row r="16" spans="1:17" x14ac:dyDescent="0.3">
      <c r="A16" s="10">
        <v>0.41666666666666669</v>
      </c>
      <c r="B16" s="10">
        <v>0.41666666666666669</v>
      </c>
      <c r="C16" s="10">
        <v>0.33333333333333331</v>
      </c>
      <c r="D16" s="10">
        <v>0.29166666666666669</v>
      </c>
      <c r="E16" s="10">
        <v>0.375</v>
      </c>
      <c r="F16" s="9"/>
      <c r="G16" s="9"/>
      <c r="H16" s="9"/>
      <c r="I16" s="9"/>
      <c r="J16" s="9"/>
      <c r="K16" s="9"/>
      <c r="L16" s="9"/>
      <c r="M16" s="10">
        <v>0.41666666666666669</v>
      </c>
      <c r="N16" s="10">
        <v>0.41666666666666669</v>
      </c>
      <c r="O16" s="10">
        <v>0.33333333333333331</v>
      </c>
      <c r="P16" s="10">
        <v>0.29166666666666669</v>
      </c>
      <c r="Q16" s="10">
        <v>0.375</v>
      </c>
    </row>
    <row r="17" spans="1:17" x14ac:dyDescent="0.3">
      <c r="A17" s="11"/>
      <c r="B17" s="11"/>
      <c r="C17" s="11"/>
      <c r="D17" s="11"/>
      <c r="E17" s="11"/>
      <c r="F17" s="9" t="s">
        <v>576</v>
      </c>
      <c r="G17" s="9"/>
      <c r="H17" s="9"/>
      <c r="I17" s="9"/>
      <c r="J17" s="9" t="s">
        <v>577</v>
      </c>
      <c r="K17" s="9"/>
      <c r="L17" s="9"/>
      <c r="M17" s="11"/>
      <c r="N17" s="11"/>
      <c r="O17" s="11"/>
      <c r="P17" s="11"/>
      <c r="Q17" s="11"/>
    </row>
    <row r="18" spans="1:17" x14ac:dyDescent="0.3">
      <c r="A18" s="10">
        <v>0.4375</v>
      </c>
      <c r="B18" s="10">
        <v>0.4375</v>
      </c>
      <c r="C18" s="10">
        <v>0.35416666666666669</v>
      </c>
      <c r="D18" s="10">
        <v>0.3125</v>
      </c>
      <c r="E18" s="10">
        <v>0.39583333333333331</v>
      </c>
      <c r="F18" s="9"/>
      <c r="G18" s="9"/>
      <c r="H18" s="9"/>
      <c r="I18" s="9"/>
      <c r="J18" s="9"/>
      <c r="K18" s="9"/>
      <c r="L18" s="9" t="s">
        <v>578</v>
      </c>
      <c r="M18" s="10">
        <v>0.4375</v>
      </c>
      <c r="N18" s="10">
        <v>0.4375</v>
      </c>
      <c r="O18" s="10">
        <v>0.35416666666666669</v>
      </c>
      <c r="P18" s="10">
        <v>0.3125</v>
      </c>
      <c r="Q18" s="10">
        <v>0.39583333333333331</v>
      </c>
    </row>
    <row r="19" spans="1:17" x14ac:dyDescent="0.3">
      <c r="A19" s="11"/>
      <c r="B19" s="11"/>
      <c r="C19" s="11"/>
      <c r="D19" s="11"/>
      <c r="E19" s="11"/>
      <c r="F19" s="9"/>
      <c r="G19" s="9" t="s">
        <v>579</v>
      </c>
      <c r="H19" s="9"/>
      <c r="I19" s="9" t="s">
        <v>580</v>
      </c>
      <c r="J19" s="9"/>
      <c r="K19" s="9"/>
      <c r="L19" s="9"/>
      <c r="M19" s="11"/>
      <c r="N19" s="11"/>
      <c r="O19" s="11"/>
      <c r="P19" s="11"/>
      <c r="Q19" s="11"/>
    </row>
    <row r="20" spans="1:17" x14ac:dyDescent="0.3">
      <c r="A20" s="8">
        <v>0.45833333333333331</v>
      </c>
      <c r="B20" s="8">
        <v>0.45833333333333331</v>
      </c>
      <c r="C20" s="8">
        <v>0.375</v>
      </c>
      <c r="D20" s="8">
        <v>0.33333333333333331</v>
      </c>
      <c r="E20" s="8">
        <v>0.41666666666666669</v>
      </c>
      <c r="F20" s="9"/>
      <c r="G20" s="9"/>
      <c r="H20" s="9" t="s">
        <v>581</v>
      </c>
      <c r="I20" s="9"/>
      <c r="J20" s="9"/>
      <c r="K20" s="9"/>
      <c r="L20" s="9"/>
      <c r="M20" s="8">
        <v>0.45833333333333331</v>
      </c>
      <c r="N20" s="8">
        <v>0.45833333333333331</v>
      </c>
      <c r="O20" s="8">
        <v>0.375</v>
      </c>
      <c r="P20" s="8">
        <v>0.33333333333333331</v>
      </c>
      <c r="Q20" s="8">
        <v>0.41666666666666669</v>
      </c>
    </row>
    <row r="21" spans="1:17" x14ac:dyDescent="0.3">
      <c r="A21" s="10">
        <v>0.47916666666666669</v>
      </c>
      <c r="B21" s="10">
        <v>0.47916666666666669</v>
      </c>
      <c r="C21" s="10">
        <v>0.39583333333333331</v>
      </c>
      <c r="D21" s="10">
        <v>0.35416666666666669</v>
      </c>
      <c r="E21" s="10">
        <v>0.4375</v>
      </c>
      <c r="F21" s="9"/>
      <c r="G21" s="9"/>
      <c r="H21" s="9"/>
      <c r="I21" s="9"/>
      <c r="J21" s="9"/>
      <c r="K21" s="9"/>
      <c r="L21" s="9"/>
      <c r="M21" s="10">
        <v>0.47916666666666669</v>
      </c>
      <c r="N21" s="10">
        <v>0.47916666666666669</v>
      </c>
      <c r="O21" s="10">
        <v>0.39583333333333331</v>
      </c>
      <c r="P21" s="10">
        <v>0.35416666666666669</v>
      </c>
      <c r="Q21" s="10">
        <v>0.4375</v>
      </c>
    </row>
    <row r="22" spans="1:17" x14ac:dyDescent="0.3">
      <c r="A22" s="11"/>
      <c r="B22" s="11"/>
      <c r="C22" s="11"/>
      <c r="D22" s="11"/>
      <c r="E22" s="11"/>
      <c r="F22" s="9"/>
      <c r="G22" s="9"/>
      <c r="H22" s="9"/>
      <c r="I22" s="9"/>
      <c r="J22" s="9" t="s">
        <v>582</v>
      </c>
      <c r="K22" s="9"/>
      <c r="L22" s="9"/>
      <c r="M22" s="11"/>
      <c r="N22" s="11"/>
      <c r="O22" s="11"/>
      <c r="P22" s="11"/>
      <c r="Q22" s="11"/>
    </row>
    <row r="23" spans="1:17" x14ac:dyDescent="0.3">
      <c r="A23" s="8">
        <v>0.5</v>
      </c>
      <c r="B23" s="8">
        <v>0.5</v>
      </c>
      <c r="C23" s="8">
        <v>0.41666666666666669</v>
      </c>
      <c r="D23" s="8">
        <v>0.375</v>
      </c>
      <c r="E23" s="8">
        <v>0.45833333333333331</v>
      </c>
      <c r="F23" s="9" t="s">
        <v>583</v>
      </c>
      <c r="G23" s="9"/>
      <c r="H23" s="9"/>
      <c r="I23" s="9"/>
      <c r="J23" s="9"/>
      <c r="K23" s="13" t="s">
        <v>584</v>
      </c>
      <c r="L23" s="13" t="s">
        <v>585</v>
      </c>
      <c r="M23" s="8">
        <v>0.5</v>
      </c>
      <c r="N23" s="8">
        <v>0.5</v>
      </c>
      <c r="O23" s="8">
        <v>0.41666666666666669</v>
      </c>
      <c r="P23" s="8">
        <v>0.375</v>
      </c>
      <c r="Q23" s="8">
        <v>0.45833333333333331</v>
      </c>
    </row>
    <row r="24" spans="1:17" x14ac:dyDescent="0.3">
      <c r="A24" s="10">
        <v>0.52083333333333337</v>
      </c>
      <c r="B24" s="10">
        <v>0.52083333333333337</v>
      </c>
      <c r="C24" s="10">
        <v>0.4375</v>
      </c>
      <c r="D24" s="10">
        <v>0.39583333333333331</v>
      </c>
      <c r="E24" s="10">
        <v>0.47916666666666669</v>
      </c>
      <c r="F24" s="9"/>
      <c r="G24" s="9"/>
      <c r="H24" s="9"/>
      <c r="I24" s="9"/>
      <c r="J24" s="9"/>
      <c r="K24" s="13"/>
      <c r="L24" s="13"/>
      <c r="M24" s="10">
        <v>0.52083333333333337</v>
      </c>
      <c r="N24" s="10">
        <v>0.52083333333333337</v>
      </c>
      <c r="O24" s="10">
        <v>0.4375</v>
      </c>
      <c r="P24" s="10">
        <v>0.39583333333333331</v>
      </c>
      <c r="Q24" s="10">
        <v>0.47916666666666669</v>
      </c>
    </row>
    <row r="25" spans="1:17" x14ac:dyDescent="0.3">
      <c r="A25" s="11"/>
      <c r="B25" s="11"/>
      <c r="C25" s="11"/>
      <c r="D25" s="11"/>
      <c r="E25" s="11"/>
      <c r="F25" s="9"/>
      <c r="G25" s="9" t="s">
        <v>586</v>
      </c>
      <c r="H25" s="9" t="s">
        <v>587</v>
      </c>
      <c r="I25" s="9" t="s">
        <v>588</v>
      </c>
      <c r="J25" s="9"/>
      <c r="K25" s="13"/>
      <c r="L25" s="13" t="s">
        <v>589</v>
      </c>
      <c r="M25" s="11"/>
      <c r="N25" s="11"/>
      <c r="O25" s="11"/>
      <c r="P25" s="11"/>
      <c r="Q25" s="11"/>
    </row>
    <row r="26" spans="1:17" x14ac:dyDescent="0.3">
      <c r="A26" s="10">
        <v>0.54166666666666663</v>
      </c>
      <c r="B26" s="10">
        <v>0.54166666666666663</v>
      </c>
      <c r="C26" s="10">
        <v>0.45833333333333331</v>
      </c>
      <c r="D26" s="10">
        <v>0.41666666666666669</v>
      </c>
      <c r="E26" s="10">
        <v>0.5</v>
      </c>
      <c r="F26" s="9"/>
      <c r="G26" s="9"/>
      <c r="H26" s="9"/>
      <c r="I26" s="9"/>
      <c r="J26" s="9"/>
      <c r="K26" s="13"/>
      <c r="L26" s="13"/>
      <c r="M26" s="10">
        <v>0.54166666666666663</v>
      </c>
      <c r="N26" s="10">
        <v>0.54166666666666663</v>
      </c>
      <c r="O26" s="10">
        <v>0.45833333333333331</v>
      </c>
      <c r="P26" s="10">
        <v>0.41666666666666669</v>
      </c>
      <c r="Q26" s="10">
        <v>0.5</v>
      </c>
    </row>
    <row r="27" spans="1:17" x14ac:dyDescent="0.3">
      <c r="A27" s="11"/>
      <c r="B27" s="11"/>
      <c r="C27" s="11"/>
      <c r="D27" s="11"/>
      <c r="E27" s="11"/>
      <c r="F27" s="9"/>
      <c r="G27" s="9"/>
      <c r="H27" s="9"/>
      <c r="I27" s="9"/>
      <c r="J27" s="9"/>
      <c r="K27" s="13" t="s">
        <v>590</v>
      </c>
      <c r="L27" s="13"/>
      <c r="M27" s="11"/>
      <c r="N27" s="11"/>
      <c r="O27" s="11"/>
      <c r="P27" s="11"/>
      <c r="Q27" s="11"/>
    </row>
    <row r="28" spans="1:17" x14ac:dyDescent="0.3">
      <c r="A28" s="10">
        <v>0.5625</v>
      </c>
      <c r="B28" s="10">
        <v>0.5625</v>
      </c>
      <c r="C28" s="10">
        <v>0.47916666666666669</v>
      </c>
      <c r="D28" s="10">
        <v>0.4375</v>
      </c>
      <c r="E28" s="10">
        <v>0.52083333333333337</v>
      </c>
      <c r="F28" s="9"/>
      <c r="G28" s="9"/>
      <c r="H28" s="9"/>
      <c r="I28" s="9"/>
      <c r="J28" s="9"/>
      <c r="K28" s="13"/>
      <c r="L28" s="13"/>
      <c r="M28" s="10">
        <v>0.5625</v>
      </c>
      <c r="N28" s="10">
        <v>0.5625</v>
      </c>
      <c r="O28" s="10">
        <v>0.47916666666666669</v>
      </c>
      <c r="P28" s="10">
        <v>0.4375</v>
      </c>
      <c r="Q28" s="10">
        <v>0.52083333333333337</v>
      </c>
    </row>
    <row r="29" spans="1:17" x14ac:dyDescent="0.3">
      <c r="A29" s="11"/>
      <c r="B29" s="11"/>
      <c r="C29" s="11"/>
      <c r="D29" s="11"/>
      <c r="E29" s="11"/>
      <c r="F29" s="9"/>
      <c r="G29" s="9"/>
      <c r="H29" s="9"/>
      <c r="I29" s="9"/>
      <c r="J29" s="9" t="s">
        <v>591</v>
      </c>
      <c r="K29" s="13"/>
      <c r="L29" s="13" t="s">
        <v>592</v>
      </c>
      <c r="M29" s="11"/>
      <c r="N29" s="11"/>
      <c r="O29" s="11"/>
      <c r="P29" s="11"/>
      <c r="Q29" s="11"/>
    </row>
    <row r="30" spans="1:17" x14ac:dyDescent="0.3">
      <c r="A30" s="10">
        <v>0.58333333333333337</v>
      </c>
      <c r="B30" s="10">
        <v>0.58333333333333337</v>
      </c>
      <c r="C30" s="10">
        <v>0.5</v>
      </c>
      <c r="D30" s="10">
        <v>0.45833333333333331</v>
      </c>
      <c r="E30" s="10">
        <v>0.54166666666666663</v>
      </c>
      <c r="F30" s="9"/>
      <c r="G30" s="9"/>
      <c r="H30" s="9"/>
      <c r="I30" s="9"/>
      <c r="J30" s="9"/>
      <c r="K30" s="13"/>
      <c r="L30" s="13"/>
      <c r="M30" s="10">
        <v>0.58333333333333337</v>
      </c>
      <c r="N30" s="10">
        <v>0.58333333333333337</v>
      </c>
      <c r="O30" s="10">
        <v>0.5</v>
      </c>
      <c r="P30" s="10">
        <v>0.45833333333333331</v>
      </c>
      <c r="Q30" s="10">
        <v>0.54166666666666663</v>
      </c>
    </row>
    <row r="31" spans="1:17" x14ac:dyDescent="0.3">
      <c r="A31" s="11"/>
      <c r="B31" s="11"/>
      <c r="C31" s="11"/>
      <c r="D31" s="11"/>
      <c r="E31" s="11"/>
      <c r="F31" s="9" t="s">
        <v>593</v>
      </c>
      <c r="G31" s="9"/>
      <c r="H31" s="9"/>
      <c r="I31" s="9"/>
      <c r="J31" s="9"/>
      <c r="K31" s="13" t="s">
        <v>594</v>
      </c>
      <c r="L31" s="13"/>
      <c r="M31" s="11"/>
      <c r="N31" s="11"/>
      <c r="O31" s="11"/>
      <c r="P31" s="11"/>
      <c r="Q31" s="11"/>
    </row>
    <row r="32" spans="1:17" x14ac:dyDescent="0.3">
      <c r="A32" s="10">
        <v>0.60416666666666663</v>
      </c>
      <c r="B32" s="10">
        <v>0.60416666666666663</v>
      </c>
      <c r="C32" s="10">
        <v>0.52083333333333337</v>
      </c>
      <c r="D32" s="10">
        <v>0.47916666666666669</v>
      </c>
      <c r="E32" s="10">
        <v>0.5625</v>
      </c>
      <c r="F32" s="9"/>
      <c r="G32" s="9"/>
      <c r="H32" s="9"/>
      <c r="I32" s="9" t="s">
        <v>595</v>
      </c>
      <c r="J32" s="9"/>
      <c r="K32" s="13"/>
      <c r="L32" s="13"/>
      <c r="M32" s="10">
        <v>0.60416666666666663</v>
      </c>
      <c r="N32" s="10">
        <v>0.60416666666666663</v>
      </c>
      <c r="O32" s="10">
        <v>0.52083333333333337</v>
      </c>
      <c r="P32" s="10">
        <v>0.47916666666666669</v>
      </c>
      <c r="Q32" s="10">
        <v>0.5625</v>
      </c>
    </row>
    <row r="33" spans="1:17" x14ac:dyDescent="0.3">
      <c r="A33" s="11"/>
      <c r="B33" s="11"/>
      <c r="C33" s="11"/>
      <c r="D33" s="11"/>
      <c r="E33" s="11"/>
      <c r="F33" s="9"/>
      <c r="G33" s="9" t="s">
        <v>596</v>
      </c>
      <c r="H33" s="9" t="s">
        <v>597</v>
      </c>
      <c r="I33" s="9"/>
      <c r="J33" s="9"/>
      <c r="K33" s="13"/>
      <c r="L33" s="13" t="s">
        <v>598</v>
      </c>
      <c r="M33" s="11"/>
      <c r="N33" s="11"/>
      <c r="O33" s="11"/>
      <c r="P33" s="11"/>
      <c r="Q33" s="11"/>
    </row>
    <row r="34" spans="1:17" x14ac:dyDescent="0.3">
      <c r="A34" s="10">
        <v>0.625</v>
      </c>
      <c r="B34" s="10">
        <v>0.625</v>
      </c>
      <c r="C34" s="10">
        <v>0.54166666666666663</v>
      </c>
      <c r="D34" s="10">
        <v>0.5</v>
      </c>
      <c r="E34" s="10">
        <v>0.58333333333333337</v>
      </c>
      <c r="F34" s="9"/>
      <c r="G34" s="9"/>
      <c r="H34" s="9"/>
      <c r="I34" s="9"/>
      <c r="J34" s="9"/>
      <c r="K34" s="13"/>
      <c r="L34" s="13"/>
      <c r="M34" s="10">
        <v>0.625</v>
      </c>
      <c r="N34" s="10">
        <v>0.625</v>
      </c>
      <c r="O34" s="10">
        <v>0.54166666666666663</v>
      </c>
      <c r="P34" s="10">
        <v>0.5</v>
      </c>
      <c r="Q34" s="10">
        <v>0.58333333333333337</v>
      </c>
    </row>
    <row r="35" spans="1:17" x14ac:dyDescent="0.3">
      <c r="A35" s="11"/>
      <c r="B35" s="11"/>
      <c r="C35" s="11"/>
      <c r="D35" s="11"/>
      <c r="E35" s="11"/>
      <c r="F35" s="9"/>
      <c r="G35" s="9"/>
      <c r="H35" s="9"/>
      <c r="I35" s="9"/>
      <c r="J35" s="9"/>
      <c r="K35" s="9" t="s">
        <v>599</v>
      </c>
      <c r="L35" s="13"/>
      <c r="M35" s="11"/>
      <c r="N35" s="11"/>
      <c r="O35" s="11"/>
      <c r="P35" s="11"/>
      <c r="Q35" s="11"/>
    </row>
    <row r="36" spans="1:17" x14ac:dyDescent="0.3">
      <c r="A36" s="10">
        <v>0.64583333333333337</v>
      </c>
      <c r="B36" s="10">
        <v>0.64583333333333337</v>
      </c>
      <c r="C36" s="10">
        <v>0.5625</v>
      </c>
      <c r="D36" s="10">
        <v>0.52083333333333337</v>
      </c>
      <c r="E36" s="10">
        <v>0.60416666666666663</v>
      </c>
      <c r="F36" s="9"/>
      <c r="G36" s="9"/>
      <c r="H36" s="9"/>
      <c r="I36" s="9" t="s">
        <v>600</v>
      </c>
      <c r="J36" s="9"/>
      <c r="K36" s="9"/>
      <c r="L36" s="13"/>
      <c r="M36" s="10">
        <v>0.64583333333333337</v>
      </c>
      <c r="N36" s="10">
        <v>0.64583333333333337</v>
      </c>
      <c r="O36" s="10">
        <v>0.5625</v>
      </c>
      <c r="P36" s="10">
        <v>0.52083333333333337</v>
      </c>
      <c r="Q36" s="10">
        <v>0.60416666666666663</v>
      </c>
    </row>
    <row r="37" spans="1:17" x14ac:dyDescent="0.3">
      <c r="A37" s="11"/>
      <c r="B37" s="11"/>
      <c r="C37" s="11"/>
      <c r="D37" s="11"/>
      <c r="E37" s="11"/>
      <c r="F37" s="9" t="s">
        <v>601</v>
      </c>
      <c r="G37" s="9" t="s">
        <v>602</v>
      </c>
      <c r="H37" s="9" t="s">
        <v>603</v>
      </c>
      <c r="I37" s="9"/>
      <c r="J37" s="9" t="s">
        <v>604</v>
      </c>
      <c r="K37" s="9" t="s">
        <v>605</v>
      </c>
      <c r="L37" s="9" t="s">
        <v>606</v>
      </c>
      <c r="M37" s="11"/>
      <c r="N37" s="11"/>
      <c r="O37" s="11"/>
      <c r="P37" s="11"/>
      <c r="Q37" s="11"/>
    </row>
    <row r="38" spans="1:17" x14ac:dyDescent="0.3">
      <c r="A38" s="10">
        <v>0.66666666666666663</v>
      </c>
      <c r="B38" s="10">
        <v>0.66666666666666663</v>
      </c>
      <c r="C38" s="10">
        <v>0.58333333333333337</v>
      </c>
      <c r="D38" s="10">
        <v>0.54166666666666663</v>
      </c>
      <c r="E38" s="10">
        <v>0.625</v>
      </c>
      <c r="F38" s="9"/>
      <c r="G38" s="9"/>
      <c r="H38" s="9"/>
      <c r="I38" s="9"/>
      <c r="J38" s="9"/>
      <c r="K38" s="9"/>
      <c r="L38" s="9"/>
      <c r="M38" s="10">
        <v>0.66666666666666663</v>
      </c>
      <c r="N38" s="10">
        <v>0.66666666666666663</v>
      </c>
      <c r="O38" s="10">
        <v>0.58333333333333337</v>
      </c>
      <c r="P38" s="10">
        <v>0.54166666666666663</v>
      </c>
      <c r="Q38" s="10">
        <v>0.625</v>
      </c>
    </row>
    <row r="39" spans="1:17" x14ac:dyDescent="0.3">
      <c r="A39" s="11"/>
      <c r="B39" s="11"/>
      <c r="C39" s="11"/>
      <c r="D39" s="11"/>
      <c r="E39" s="11"/>
      <c r="F39" s="9"/>
      <c r="G39" s="9"/>
      <c r="H39" s="9"/>
      <c r="I39" s="9"/>
      <c r="J39" s="9"/>
      <c r="K39" s="9"/>
      <c r="L39" s="9" t="s">
        <v>607</v>
      </c>
      <c r="M39" s="11"/>
      <c r="N39" s="11"/>
      <c r="O39" s="11"/>
      <c r="P39" s="11"/>
      <c r="Q39" s="11"/>
    </row>
    <row r="40" spans="1:17" x14ac:dyDescent="0.3">
      <c r="A40" s="8">
        <v>0.6875</v>
      </c>
      <c r="B40" s="8">
        <v>0.6875</v>
      </c>
      <c r="C40" s="8">
        <v>0.60416666666666663</v>
      </c>
      <c r="D40" s="8">
        <v>0.5625</v>
      </c>
      <c r="E40" s="8">
        <v>0.64583333333333337</v>
      </c>
      <c r="F40" s="9"/>
      <c r="G40" s="9"/>
      <c r="H40" s="9"/>
      <c r="I40" s="9"/>
      <c r="J40" s="9"/>
      <c r="K40" s="9"/>
      <c r="L40" s="9"/>
      <c r="M40" s="8">
        <v>0.6875</v>
      </c>
      <c r="N40" s="8">
        <v>0.6875</v>
      </c>
      <c r="O40" s="8">
        <v>0.60416666666666663</v>
      </c>
      <c r="P40" s="8">
        <v>0.5625</v>
      </c>
      <c r="Q40" s="8">
        <v>0.64583333333333337</v>
      </c>
    </row>
    <row r="41" spans="1:17" x14ac:dyDescent="0.3">
      <c r="A41" s="10">
        <v>0.70833333333333337</v>
      </c>
      <c r="B41" s="10">
        <v>0.70833333333333337</v>
      </c>
      <c r="C41" s="10">
        <v>0.625</v>
      </c>
      <c r="D41" s="10">
        <v>0.58333333333333337</v>
      </c>
      <c r="E41" s="10">
        <v>0.66666666666666663</v>
      </c>
      <c r="F41" s="9"/>
      <c r="G41" s="9"/>
      <c r="H41" s="9"/>
      <c r="I41" s="9"/>
      <c r="J41" s="9"/>
      <c r="K41" s="9"/>
      <c r="L41" s="9"/>
      <c r="M41" s="10">
        <v>0.70833333333333337</v>
      </c>
      <c r="N41" s="10">
        <v>0.70833333333333337</v>
      </c>
      <c r="O41" s="10">
        <v>0.625</v>
      </c>
      <c r="P41" s="10">
        <v>0.58333333333333337</v>
      </c>
      <c r="Q41" s="10">
        <v>0.66666666666666663</v>
      </c>
    </row>
    <row r="42" spans="1:17" x14ac:dyDescent="0.3">
      <c r="A42" s="11"/>
      <c r="B42" s="11"/>
      <c r="C42" s="11"/>
      <c r="D42" s="11"/>
      <c r="E42" s="11"/>
      <c r="F42" s="9"/>
      <c r="G42" s="9" t="s">
        <v>608</v>
      </c>
      <c r="H42" s="9" t="s">
        <v>609</v>
      </c>
      <c r="I42" s="9" t="s">
        <v>610</v>
      </c>
      <c r="J42" s="9"/>
      <c r="K42" s="9"/>
      <c r="L42" s="9"/>
      <c r="M42" s="11"/>
      <c r="N42" s="11"/>
      <c r="O42" s="11"/>
      <c r="P42" s="11"/>
      <c r="Q42" s="11"/>
    </row>
    <row r="43" spans="1:17" x14ac:dyDescent="0.3">
      <c r="A43" s="10">
        <v>0.72916666666666663</v>
      </c>
      <c r="B43" s="10">
        <v>0.72916666666666663</v>
      </c>
      <c r="C43" s="10">
        <v>0.64583333333333337</v>
      </c>
      <c r="D43" s="10">
        <v>0.60416666666666663</v>
      </c>
      <c r="E43" s="10">
        <v>0.6875</v>
      </c>
      <c r="F43" s="9"/>
      <c r="G43" s="9"/>
      <c r="H43" s="9"/>
      <c r="I43" s="9"/>
      <c r="J43" s="9"/>
      <c r="K43" s="9"/>
      <c r="L43" s="9"/>
      <c r="M43" s="10">
        <v>0.72916666666666663</v>
      </c>
      <c r="N43" s="10">
        <v>0.72916666666666663</v>
      </c>
      <c r="O43" s="10">
        <v>0.64583333333333337</v>
      </c>
      <c r="P43" s="10">
        <v>0.60416666666666663</v>
      </c>
      <c r="Q43" s="10">
        <v>0.6875</v>
      </c>
    </row>
    <row r="44" spans="1:17" x14ac:dyDescent="0.3">
      <c r="A44" s="11"/>
      <c r="B44" s="11"/>
      <c r="C44" s="11"/>
      <c r="D44" s="11"/>
      <c r="E44" s="11"/>
      <c r="F44" s="9" t="s">
        <v>611</v>
      </c>
      <c r="G44" s="9"/>
      <c r="H44" s="9"/>
      <c r="I44" s="9"/>
      <c r="J44" s="9" t="s">
        <v>612</v>
      </c>
      <c r="K44" s="9"/>
      <c r="L44" s="9"/>
      <c r="M44" s="11"/>
      <c r="N44" s="11"/>
      <c r="O44" s="11"/>
      <c r="P44" s="11"/>
      <c r="Q44" s="11"/>
    </row>
    <row r="45" spans="1:17" x14ac:dyDescent="0.3">
      <c r="A45" s="10">
        <v>0.75</v>
      </c>
      <c r="B45" s="10">
        <v>0.75</v>
      </c>
      <c r="C45" s="10">
        <v>0.66666666666666663</v>
      </c>
      <c r="D45" s="10">
        <v>0.625</v>
      </c>
      <c r="E45" s="10">
        <v>0.70833333333333337</v>
      </c>
      <c r="F45" s="9"/>
      <c r="G45" s="9"/>
      <c r="H45" s="9"/>
      <c r="I45" s="9"/>
      <c r="J45" s="9"/>
      <c r="K45" s="9"/>
      <c r="L45" s="9"/>
      <c r="M45" s="10">
        <v>0.75</v>
      </c>
      <c r="N45" s="10">
        <v>0.75</v>
      </c>
      <c r="O45" s="10">
        <v>0.66666666666666663</v>
      </c>
      <c r="P45" s="10">
        <v>0.625</v>
      </c>
      <c r="Q45" s="10">
        <v>0.70833333333333337</v>
      </c>
    </row>
    <row r="46" spans="1:17" x14ac:dyDescent="0.3">
      <c r="A46" s="11"/>
      <c r="B46" s="11"/>
      <c r="C46" s="11"/>
      <c r="D46" s="11"/>
      <c r="E46" s="11"/>
      <c r="F46" s="9"/>
      <c r="G46" s="9"/>
      <c r="H46" s="9"/>
      <c r="I46" s="9"/>
      <c r="J46" s="9"/>
      <c r="K46" s="9" t="s">
        <v>613</v>
      </c>
      <c r="L46" s="9"/>
      <c r="M46" s="11"/>
      <c r="N46" s="11"/>
      <c r="O46" s="11"/>
      <c r="P46" s="11"/>
      <c r="Q46" s="11"/>
    </row>
    <row r="47" spans="1:17" x14ac:dyDescent="0.3">
      <c r="A47" s="10">
        <v>0.77083333333333337</v>
      </c>
      <c r="B47" s="10">
        <v>0.77083333333333337</v>
      </c>
      <c r="C47" s="10">
        <v>0.6875</v>
      </c>
      <c r="D47" s="10">
        <v>0.64583333333333337</v>
      </c>
      <c r="E47" s="10">
        <v>0.72916666666666663</v>
      </c>
      <c r="F47" s="9"/>
      <c r="G47" s="9"/>
      <c r="H47" s="9"/>
      <c r="I47" s="9"/>
      <c r="J47" s="9"/>
      <c r="K47" s="9"/>
      <c r="L47" s="12" t="s">
        <v>614</v>
      </c>
      <c r="M47" s="10">
        <v>0.77083333333333337</v>
      </c>
      <c r="N47" s="10">
        <v>0.77083333333333337</v>
      </c>
      <c r="O47" s="10">
        <v>0.6875</v>
      </c>
      <c r="P47" s="10">
        <v>0.64583333333333337</v>
      </c>
      <c r="Q47" s="10">
        <v>0.72916666666666663</v>
      </c>
    </row>
    <row r="48" spans="1:17" x14ac:dyDescent="0.3">
      <c r="A48" s="11"/>
      <c r="B48" s="11"/>
      <c r="C48" s="11"/>
      <c r="D48" s="11"/>
      <c r="E48" s="11"/>
      <c r="F48" s="9"/>
      <c r="G48" s="9"/>
      <c r="H48" s="9"/>
      <c r="I48" s="9"/>
      <c r="J48" s="9"/>
      <c r="K48" s="9" t="s">
        <v>615</v>
      </c>
      <c r="L48" s="9" t="s">
        <v>616</v>
      </c>
      <c r="M48" s="11"/>
      <c r="N48" s="11"/>
      <c r="O48" s="11"/>
      <c r="P48" s="11"/>
      <c r="Q48" s="11"/>
    </row>
    <row r="49" spans="1:17" x14ac:dyDescent="0.3">
      <c r="A49" s="10">
        <v>0.79166666666666663</v>
      </c>
      <c r="B49" s="10">
        <v>0.79166666666666663</v>
      </c>
      <c r="C49" s="10">
        <v>0.70833333333333337</v>
      </c>
      <c r="D49" s="10">
        <v>0.66666666666666663</v>
      </c>
      <c r="E49" s="10">
        <v>0.75</v>
      </c>
      <c r="F49" s="9"/>
      <c r="G49" s="9"/>
      <c r="H49" s="9"/>
      <c r="I49" s="9"/>
      <c r="J49" s="9"/>
      <c r="K49" s="9"/>
      <c r="L49" s="9"/>
      <c r="M49" s="10">
        <v>0.79166666666666663</v>
      </c>
      <c r="N49" s="10">
        <v>0.79166666666666663</v>
      </c>
      <c r="O49" s="10">
        <v>0.70833333333333337</v>
      </c>
      <c r="P49" s="10">
        <v>0.66666666666666663</v>
      </c>
      <c r="Q49" s="10">
        <v>0.75</v>
      </c>
    </row>
    <row r="50" spans="1:17" x14ac:dyDescent="0.3">
      <c r="A50" s="11"/>
      <c r="B50" s="11"/>
      <c r="C50" s="11"/>
      <c r="D50" s="11"/>
      <c r="E50" s="11"/>
      <c r="F50" s="9"/>
      <c r="G50" s="9" t="s">
        <v>617</v>
      </c>
      <c r="H50" s="9" t="s">
        <v>618</v>
      </c>
      <c r="I50" s="9" t="s">
        <v>619</v>
      </c>
      <c r="J50" s="9"/>
      <c r="K50" s="9"/>
      <c r="L50" s="9"/>
      <c r="M50" s="11"/>
      <c r="N50" s="11"/>
      <c r="O50" s="11"/>
      <c r="P50" s="11"/>
      <c r="Q50" s="11"/>
    </row>
    <row r="51" spans="1:17" x14ac:dyDescent="0.3">
      <c r="A51" s="10">
        <v>0.8125</v>
      </c>
      <c r="B51" s="10">
        <v>0.8125</v>
      </c>
      <c r="C51" s="10">
        <v>0.72916666666666663</v>
      </c>
      <c r="D51" s="10">
        <v>0.6875</v>
      </c>
      <c r="E51" s="10">
        <v>0.77083333333333337</v>
      </c>
      <c r="F51" s="9"/>
      <c r="G51" s="9"/>
      <c r="H51" s="9"/>
      <c r="I51" s="9"/>
      <c r="J51" s="9"/>
      <c r="K51" s="9"/>
      <c r="L51" s="9"/>
      <c r="M51" s="10">
        <v>0.8125</v>
      </c>
      <c r="N51" s="10">
        <v>0.8125</v>
      </c>
      <c r="O51" s="10">
        <v>0.72916666666666663</v>
      </c>
      <c r="P51" s="10">
        <v>0.6875</v>
      </c>
      <c r="Q51" s="10">
        <v>0.77083333333333337</v>
      </c>
    </row>
    <row r="52" spans="1:17" x14ac:dyDescent="0.3">
      <c r="A52" s="11"/>
      <c r="B52" s="11"/>
      <c r="C52" s="11"/>
      <c r="D52" s="11"/>
      <c r="E52" s="11"/>
      <c r="F52" s="14" t="s">
        <v>620</v>
      </c>
      <c r="G52" s="9"/>
      <c r="H52" s="9"/>
      <c r="I52" s="9"/>
      <c r="J52" s="14" t="s">
        <v>620</v>
      </c>
      <c r="K52" s="9"/>
      <c r="L52" s="9"/>
      <c r="M52" s="11"/>
      <c r="N52" s="11"/>
      <c r="O52" s="11"/>
      <c r="P52" s="11"/>
      <c r="Q52" s="11"/>
    </row>
    <row r="53" spans="1:17" x14ac:dyDescent="0.3">
      <c r="A53" s="10">
        <v>0.83333333333333337</v>
      </c>
      <c r="B53" s="10">
        <v>0.83333333333333337</v>
      </c>
      <c r="C53" s="10">
        <v>0.75</v>
      </c>
      <c r="D53" s="10">
        <v>0.70833333333333337</v>
      </c>
      <c r="E53" s="10">
        <v>0.79166666666666663</v>
      </c>
      <c r="F53" s="14"/>
      <c r="G53" s="9"/>
      <c r="H53" s="9"/>
      <c r="I53" s="9"/>
      <c r="J53" s="14"/>
      <c r="K53" s="9"/>
      <c r="L53" s="9"/>
      <c r="M53" s="10">
        <v>0.83333333333333337</v>
      </c>
      <c r="N53" s="10">
        <v>0.83333333333333337</v>
      </c>
      <c r="O53" s="10">
        <v>0.75</v>
      </c>
      <c r="P53" s="10">
        <v>0.70833333333333337</v>
      </c>
      <c r="Q53" s="10">
        <v>0.79166666666666663</v>
      </c>
    </row>
    <row r="54" spans="1:17" x14ac:dyDescent="0.3">
      <c r="A54" s="11"/>
      <c r="B54" s="11"/>
      <c r="C54" s="11"/>
      <c r="D54" s="11"/>
      <c r="E54" s="11"/>
      <c r="F54" s="14"/>
      <c r="G54" s="9"/>
      <c r="H54" s="9"/>
      <c r="I54" s="9"/>
      <c r="J54" s="14"/>
      <c r="K54" s="9"/>
      <c r="L54" s="14" t="s">
        <v>621</v>
      </c>
      <c r="M54" s="11"/>
      <c r="N54" s="11"/>
      <c r="O54" s="11"/>
      <c r="P54" s="11"/>
      <c r="Q54" s="11"/>
    </row>
    <row r="55" spans="1:17" x14ac:dyDescent="0.3">
      <c r="A55" s="10">
        <v>0.85416666666666663</v>
      </c>
      <c r="B55" s="10">
        <v>0.85416666666666663</v>
      </c>
      <c r="C55" s="10">
        <v>0.77083333333333337</v>
      </c>
      <c r="D55" s="10">
        <v>0.72916666666666663</v>
      </c>
      <c r="E55" s="10">
        <v>0.8125</v>
      </c>
      <c r="F55" s="14"/>
      <c r="G55" s="9"/>
      <c r="H55" s="9"/>
      <c r="I55" s="9"/>
      <c r="J55" s="14"/>
      <c r="K55" s="9"/>
      <c r="L55" s="14"/>
      <c r="M55" s="10">
        <v>0.85416666666666663</v>
      </c>
      <c r="N55" s="10">
        <v>0.85416666666666663</v>
      </c>
      <c r="O55" s="10">
        <v>0.77083333333333337</v>
      </c>
      <c r="P55" s="10">
        <v>0.72916666666666663</v>
      </c>
      <c r="Q55" s="10">
        <v>0.8125</v>
      </c>
    </row>
    <row r="56" spans="1:17" x14ac:dyDescent="0.3">
      <c r="A56" s="11"/>
      <c r="B56" s="11"/>
      <c r="C56" s="11"/>
      <c r="D56" s="11"/>
      <c r="E56" s="11"/>
      <c r="F56" s="14"/>
      <c r="G56" s="14" t="s">
        <v>622</v>
      </c>
      <c r="H56" s="14" t="s">
        <v>623</v>
      </c>
      <c r="I56" s="9"/>
      <c r="J56" s="14"/>
      <c r="K56" s="9"/>
      <c r="L56" s="14"/>
      <c r="M56" s="11"/>
      <c r="N56" s="11"/>
      <c r="O56" s="11"/>
      <c r="P56" s="11"/>
      <c r="Q56" s="11"/>
    </row>
    <row r="57" spans="1:17" x14ac:dyDescent="0.3">
      <c r="A57" s="8">
        <v>0.875</v>
      </c>
      <c r="B57" s="8">
        <v>0.875</v>
      </c>
      <c r="C57" s="8">
        <v>0.79166666666666663</v>
      </c>
      <c r="D57" s="8">
        <v>0.75</v>
      </c>
      <c r="E57" s="8">
        <v>0.83333333333333337</v>
      </c>
      <c r="F57" s="14"/>
      <c r="G57" s="14"/>
      <c r="H57" s="14"/>
      <c r="I57" s="14" t="s">
        <v>624</v>
      </c>
      <c r="J57" s="14"/>
      <c r="K57" s="14" t="s">
        <v>625</v>
      </c>
      <c r="L57" s="14"/>
      <c r="M57" s="8">
        <v>0.875</v>
      </c>
      <c r="N57" s="8">
        <v>0.875</v>
      </c>
      <c r="O57" s="8">
        <v>0.79166666666666663</v>
      </c>
      <c r="P57" s="8">
        <v>0.75</v>
      </c>
      <c r="Q57" s="8">
        <v>0.83333333333333337</v>
      </c>
    </row>
    <row r="58" spans="1:17" x14ac:dyDescent="0.3">
      <c r="A58" s="8">
        <v>0.89583333333333337</v>
      </c>
      <c r="B58" s="8">
        <v>0.89583333333333337</v>
      </c>
      <c r="C58" s="8">
        <v>0.8125</v>
      </c>
      <c r="D58" s="8">
        <v>0.77083333333333337</v>
      </c>
      <c r="E58" s="8">
        <v>0.85416666666666663</v>
      </c>
      <c r="F58" s="14"/>
      <c r="G58" s="14"/>
      <c r="H58" s="14"/>
      <c r="I58" s="14"/>
      <c r="J58" s="14"/>
      <c r="K58" s="14"/>
      <c r="L58" s="14"/>
      <c r="M58" s="8">
        <v>0.89583333333333337</v>
      </c>
      <c r="N58" s="8">
        <v>0.89583333333333337</v>
      </c>
      <c r="O58" s="8">
        <v>0.8125</v>
      </c>
      <c r="P58" s="8">
        <v>0.77083333333333337</v>
      </c>
      <c r="Q58" s="8">
        <v>0.85416666666666663</v>
      </c>
    </row>
    <row r="59" spans="1:17" x14ac:dyDescent="0.3">
      <c r="A59" s="15">
        <v>0.91666666666666663</v>
      </c>
      <c r="B59" s="8">
        <v>0.91666666666666663</v>
      </c>
      <c r="C59" s="8">
        <v>0.83333333333333337</v>
      </c>
      <c r="D59" s="8">
        <v>0.79166666666666663</v>
      </c>
      <c r="E59" s="8">
        <v>0.875</v>
      </c>
      <c r="F59" s="16" t="s">
        <v>626</v>
      </c>
      <c r="G59" s="16" t="s">
        <v>627</v>
      </c>
      <c r="H59" s="16" t="s">
        <v>628</v>
      </c>
      <c r="I59" s="16" t="s">
        <v>629</v>
      </c>
      <c r="J59" s="16" t="s">
        <v>630</v>
      </c>
      <c r="K59" s="16" t="s">
        <v>631</v>
      </c>
      <c r="L59" s="17" t="s">
        <v>632</v>
      </c>
      <c r="M59" s="15">
        <v>0.91666666666666663</v>
      </c>
      <c r="N59" s="8">
        <v>0.91666666666666663</v>
      </c>
      <c r="O59" s="8">
        <v>0.83333333333333337</v>
      </c>
      <c r="P59" s="8">
        <v>0.79166666666666663</v>
      </c>
      <c r="Q59" s="8">
        <v>0.875</v>
      </c>
    </row>
    <row r="60" spans="1:17" x14ac:dyDescent="0.3">
      <c r="A60" s="8">
        <v>0.9375</v>
      </c>
      <c r="B60" s="8">
        <v>0.9375</v>
      </c>
      <c r="C60" s="8">
        <v>0.85416666666666663</v>
      </c>
      <c r="D60" s="8">
        <v>0.8125</v>
      </c>
      <c r="E60" s="8">
        <v>0.89583333333333337</v>
      </c>
      <c r="F60" s="16"/>
      <c r="G60" s="16"/>
      <c r="H60" s="16"/>
      <c r="I60" s="16"/>
      <c r="J60" s="16"/>
      <c r="K60" s="16"/>
      <c r="L60" s="17"/>
      <c r="M60" s="8">
        <v>0.9375</v>
      </c>
      <c r="N60" s="8">
        <v>0.9375</v>
      </c>
      <c r="O60" s="8">
        <v>0.85416666666666663</v>
      </c>
      <c r="P60" s="8">
        <v>0.8125</v>
      </c>
      <c r="Q60" s="8">
        <v>0.89583333333333337</v>
      </c>
    </row>
    <row r="61" spans="1:17" x14ac:dyDescent="0.3">
      <c r="A61" s="10">
        <v>0.95833333333333337</v>
      </c>
      <c r="B61" s="10">
        <v>0.95833333333333337</v>
      </c>
      <c r="C61" s="10">
        <v>0.875</v>
      </c>
      <c r="D61" s="10">
        <v>0.83333333333333337</v>
      </c>
      <c r="E61" s="10">
        <v>0.91666666666666663</v>
      </c>
      <c r="F61" s="16"/>
      <c r="G61" s="16"/>
      <c r="H61" s="16" t="s">
        <v>633</v>
      </c>
      <c r="I61" s="16" t="s">
        <v>634</v>
      </c>
      <c r="J61" s="16"/>
      <c r="K61" s="16"/>
      <c r="L61" s="17"/>
      <c r="M61" s="10">
        <v>0.95833333333333337</v>
      </c>
      <c r="N61" s="10">
        <v>0.95833333333333337</v>
      </c>
      <c r="O61" s="10">
        <v>0.875</v>
      </c>
      <c r="P61" s="10">
        <v>0.83333333333333337</v>
      </c>
      <c r="Q61" s="10">
        <v>0.91666666666666663</v>
      </c>
    </row>
    <row r="62" spans="1:17" x14ac:dyDescent="0.3">
      <c r="A62" s="11"/>
      <c r="B62" s="11"/>
      <c r="C62" s="11"/>
      <c r="D62" s="11"/>
      <c r="E62" s="11"/>
      <c r="F62" s="16"/>
      <c r="G62" s="16" t="s">
        <v>635</v>
      </c>
      <c r="H62" s="16"/>
      <c r="I62" s="16"/>
      <c r="J62" s="16"/>
      <c r="K62" s="16"/>
      <c r="L62" s="17"/>
      <c r="M62" s="11"/>
      <c r="N62" s="11"/>
      <c r="O62" s="11"/>
      <c r="P62" s="11"/>
      <c r="Q62" s="11"/>
    </row>
    <row r="63" spans="1:17" x14ac:dyDescent="0.3">
      <c r="A63" s="10">
        <v>0.97916666666666663</v>
      </c>
      <c r="B63" s="10">
        <v>0.97916666666666663</v>
      </c>
      <c r="C63" s="10">
        <v>0.89583333333333337</v>
      </c>
      <c r="D63" s="10">
        <v>0.85416666666666663</v>
      </c>
      <c r="E63" s="10">
        <v>0.9375</v>
      </c>
      <c r="F63" s="16"/>
      <c r="G63" s="16"/>
      <c r="H63" s="16"/>
      <c r="I63" s="16"/>
      <c r="J63" s="16"/>
      <c r="K63" s="16"/>
      <c r="L63" s="17"/>
      <c r="M63" s="10">
        <v>0.97916666666666663</v>
      </c>
      <c r="N63" s="10">
        <v>0.97916666666666663</v>
      </c>
      <c r="O63" s="10">
        <v>0.89583333333333337</v>
      </c>
      <c r="P63" s="10">
        <v>0.85416666666666663</v>
      </c>
      <c r="Q63" s="10">
        <v>0.9375</v>
      </c>
    </row>
    <row r="64" spans="1:17" x14ac:dyDescent="0.3">
      <c r="A64" s="11"/>
      <c r="B64" s="11"/>
      <c r="C64" s="11"/>
      <c r="D64" s="11"/>
      <c r="E64" s="11"/>
      <c r="F64" s="9" t="s">
        <v>636</v>
      </c>
      <c r="G64" s="16"/>
      <c r="H64" s="16"/>
      <c r="I64" s="16"/>
      <c r="J64" s="16"/>
      <c r="K64" s="16"/>
      <c r="L64" s="17"/>
      <c r="M64" s="11"/>
      <c r="N64" s="11"/>
      <c r="O64" s="11"/>
      <c r="P64" s="11"/>
      <c r="Q64" s="11"/>
    </row>
    <row r="65" spans="1:17" x14ac:dyDescent="0.3">
      <c r="A65" s="10">
        <v>0</v>
      </c>
      <c r="B65" s="10">
        <v>0</v>
      </c>
      <c r="C65" s="10">
        <v>0.91666666666666663</v>
      </c>
      <c r="D65" s="10">
        <v>0.875</v>
      </c>
      <c r="E65" s="10">
        <v>0.95833333333333337</v>
      </c>
      <c r="F65" s="9"/>
      <c r="G65" s="16"/>
      <c r="H65" s="16"/>
      <c r="I65" s="16"/>
      <c r="J65" s="16"/>
      <c r="K65" s="16"/>
      <c r="L65" s="17"/>
      <c r="M65" s="10">
        <v>0</v>
      </c>
      <c r="N65" s="10">
        <v>0</v>
      </c>
      <c r="O65" s="10">
        <v>0.91666666666666663</v>
      </c>
      <c r="P65" s="10">
        <v>0.875</v>
      </c>
      <c r="Q65" s="10">
        <v>0.95833333333333337</v>
      </c>
    </row>
    <row r="66" spans="1:17" x14ac:dyDescent="0.3">
      <c r="A66" s="11"/>
      <c r="B66" s="11"/>
      <c r="C66" s="11"/>
      <c r="D66" s="11"/>
      <c r="E66" s="11"/>
      <c r="F66" s="9"/>
      <c r="G66" s="9" t="s">
        <v>637</v>
      </c>
      <c r="H66" s="16"/>
      <c r="I66" s="16"/>
      <c r="J66" s="9" t="s">
        <v>638</v>
      </c>
      <c r="K66" s="9" t="s">
        <v>639</v>
      </c>
      <c r="L66" s="9" t="s">
        <v>640</v>
      </c>
      <c r="M66" s="11"/>
      <c r="N66" s="11"/>
      <c r="O66" s="11"/>
      <c r="P66" s="11"/>
      <c r="Q66" s="11"/>
    </row>
    <row r="67" spans="1:17" x14ac:dyDescent="0.3">
      <c r="A67" s="10">
        <v>2.0833333333333332E-2</v>
      </c>
      <c r="B67" s="10">
        <v>2.0833333333333332E-2</v>
      </c>
      <c r="C67" s="10">
        <v>0.9375</v>
      </c>
      <c r="D67" s="10">
        <v>0.89583333333333337</v>
      </c>
      <c r="E67" s="10">
        <v>0.97916666666666663</v>
      </c>
      <c r="F67" s="9"/>
      <c r="G67" s="9"/>
      <c r="H67" s="16"/>
      <c r="I67" s="16"/>
      <c r="J67" s="9"/>
      <c r="K67" s="9"/>
      <c r="L67" s="9"/>
      <c r="M67" s="10">
        <v>2.0833333333333332E-2</v>
      </c>
      <c r="N67" s="10">
        <v>2.0833333333333332E-2</v>
      </c>
      <c r="O67" s="10">
        <v>0.9375</v>
      </c>
      <c r="P67" s="10">
        <v>0.89583333333333337</v>
      </c>
      <c r="Q67" s="10">
        <v>0.97916666666666663</v>
      </c>
    </row>
    <row r="68" spans="1:17" x14ac:dyDescent="0.3">
      <c r="A68" s="11"/>
      <c r="B68" s="11"/>
      <c r="C68" s="11"/>
      <c r="D68" s="11"/>
      <c r="E68" s="11"/>
      <c r="F68" s="9"/>
      <c r="G68" s="9"/>
      <c r="H68" s="9" t="s">
        <v>641</v>
      </c>
      <c r="I68" s="9" t="s">
        <v>642</v>
      </c>
      <c r="J68" s="9"/>
      <c r="K68" s="9"/>
      <c r="L68" s="9"/>
      <c r="M68" s="11"/>
      <c r="N68" s="11"/>
      <c r="O68" s="11"/>
      <c r="P68" s="11"/>
      <c r="Q68" s="11"/>
    </row>
    <row r="69" spans="1:17" x14ac:dyDescent="0.3">
      <c r="A69" s="10">
        <v>4.1666666666666664E-2</v>
      </c>
      <c r="B69" s="10">
        <v>4.1666666666666664E-2</v>
      </c>
      <c r="C69" s="10">
        <v>0.95833333333333337</v>
      </c>
      <c r="D69" s="10">
        <v>0.91666666666666663</v>
      </c>
      <c r="E69" s="10">
        <v>0</v>
      </c>
      <c r="F69" s="9"/>
      <c r="G69" s="9"/>
      <c r="H69" s="9"/>
      <c r="I69" s="9"/>
      <c r="J69" s="9"/>
      <c r="K69" s="9"/>
      <c r="L69" s="9"/>
      <c r="M69" s="10">
        <v>4.1666666666666664E-2</v>
      </c>
      <c r="N69" s="10">
        <v>4.1666666666666664E-2</v>
      </c>
      <c r="O69" s="10">
        <v>0.95833333333333337</v>
      </c>
      <c r="P69" s="10">
        <v>0.91666666666666663</v>
      </c>
      <c r="Q69" s="10">
        <v>0</v>
      </c>
    </row>
    <row r="70" spans="1:17" x14ac:dyDescent="0.3">
      <c r="A70" s="11"/>
      <c r="B70" s="11"/>
      <c r="C70" s="11"/>
      <c r="D70" s="11"/>
      <c r="E70" s="11"/>
      <c r="F70" s="9" t="s">
        <v>643</v>
      </c>
      <c r="G70" s="9"/>
      <c r="H70" s="9"/>
      <c r="I70" s="9"/>
      <c r="J70" s="9"/>
      <c r="K70" s="9"/>
      <c r="L70" s="9" t="s">
        <v>644</v>
      </c>
      <c r="M70" s="11"/>
      <c r="N70" s="11"/>
      <c r="O70" s="11"/>
      <c r="P70" s="11"/>
      <c r="Q70" s="11"/>
    </row>
    <row r="71" spans="1:17" x14ac:dyDescent="0.3">
      <c r="A71" s="10">
        <v>6.25E-2</v>
      </c>
      <c r="B71" s="10">
        <v>6.25E-2</v>
      </c>
      <c r="C71" s="10">
        <v>0.97916666666666663</v>
      </c>
      <c r="D71" s="10">
        <v>0.9375</v>
      </c>
      <c r="E71" s="10">
        <v>2.0833333333333332E-2</v>
      </c>
      <c r="F71" s="9"/>
      <c r="G71" s="9"/>
      <c r="H71" s="9"/>
      <c r="I71" s="9"/>
      <c r="J71" s="9"/>
      <c r="K71" s="9"/>
      <c r="L71" s="9"/>
      <c r="M71" s="10">
        <v>6.25E-2</v>
      </c>
      <c r="N71" s="10">
        <v>6.25E-2</v>
      </c>
      <c r="O71" s="10">
        <v>0.97916666666666663</v>
      </c>
      <c r="P71" s="10">
        <v>0.9375</v>
      </c>
      <c r="Q71" s="10">
        <v>2.0833333333333332E-2</v>
      </c>
    </row>
    <row r="72" spans="1:17" x14ac:dyDescent="0.3">
      <c r="A72" s="11"/>
      <c r="B72" s="11"/>
      <c r="C72" s="11"/>
      <c r="D72" s="11"/>
      <c r="E72" s="11"/>
      <c r="F72" s="9"/>
      <c r="G72" s="9"/>
      <c r="H72" s="9"/>
      <c r="I72" s="9"/>
      <c r="J72" s="9"/>
      <c r="K72" s="9" t="s">
        <v>645</v>
      </c>
      <c r="L72" s="9"/>
      <c r="M72" s="11"/>
      <c r="N72" s="11"/>
      <c r="O72" s="11"/>
      <c r="P72" s="11"/>
      <c r="Q72" s="11"/>
    </row>
    <row r="73" spans="1:17" x14ac:dyDescent="0.3">
      <c r="A73" s="10">
        <v>8.3333333333333329E-2</v>
      </c>
      <c r="B73" s="10">
        <v>8.3333333333333329E-2</v>
      </c>
      <c r="C73" s="10">
        <v>0</v>
      </c>
      <c r="D73" s="10">
        <v>0.95833333333333337</v>
      </c>
      <c r="E73" s="10">
        <v>4.1666666666666664E-2</v>
      </c>
      <c r="F73" s="9"/>
      <c r="G73" s="9"/>
      <c r="H73" s="9"/>
      <c r="I73" s="9"/>
      <c r="J73" s="9"/>
      <c r="K73" s="9"/>
      <c r="L73" s="9"/>
      <c r="M73" s="10">
        <v>8.3333333333333329E-2</v>
      </c>
      <c r="N73" s="10">
        <v>8.3333333333333329E-2</v>
      </c>
      <c r="O73" s="10">
        <v>0</v>
      </c>
      <c r="P73" s="10">
        <v>0.95833333333333337</v>
      </c>
      <c r="Q73" s="10">
        <v>4.1666666666666664E-2</v>
      </c>
    </row>
    <row r="74" spans="1:17" x14ac:dyDescent="0.3">
      <c r="A74" s="11"/>
      <c r="B74" s="11"/>
      <c r="C74" s="11"/>
      <c r="D74" s="11"/>
      <c r="E74" s="11"/>
      <c r="F74" s="9"/>
      <c r="G74" s="9" t="s">
        <v>646</v>
      </c>
      <c r="H74" s="9"/>
      <c r="I74" s="9"/>
      <c r="J74" s="9"/>
      <c r="K74" s="9"/>
      <c r="L74" s="9"/>
      <c r="M74" s="11"/>
      <c r="N74" s="11"/>
      <c r="O74" s="11"/>
      <c r="P74" s="11"/>
      <c r="Q74" s="11"/>
    </row>
    <row r="75" spans="1:17" x14ac:dyDescent="0.3">
      <c r="A75" s="10">
        <v>0.10416666666666667</v>
      </c>
      <c r="B75" s="10">
        <v>0.10416666666666667</v>
      </c>
      <c r="C75" s="10">
        <v>2.0833333333333332E-2</v>
      </c>
      <c r="D75" s="10">
        <v>0.97916666666666663</v>
      </c>
      <c r="E75" s="10">
        <v>6.25E-2</v>
      </c>
      <c r="F75" s="9"/>
      <c r="G75" s="9"/>
      <c r="H75" s="9"/>
      <c r="I75" s="9"/>
      <c r="J75" s="9"/>
      <c r="K75" s="9"/>
      <c r="L75" s="9"/>
      <c r="M75" s="10">
        <v>0.10416666666666667</v>
      </c>
      <c r="N75" s="10">
        <v>0.10416666666666667</v>
      </c>
      <c r="O75" s="10">
        <v>2.0833333333333332E-2</v>
      </c>
      <c r="P75" s="10">
        <v>0.97916666666666663</v>
      </c>
      <c r="Q75" s="10">
        <v>6.25E-2</v>
      </c>
    </row>
    <row r="76" spans="1:17" x14ac:dyDescent="0.3">
      <c r="A76" s="11"/>
      <c r="B76" s="11"/>
      <c r="C76" s="11"/>
      <c r="D76" s="11"/>
      <c r="E76" s="11"/>
      <c r="F76" s="9"/>
      <c r="G76" s="9"/>
      <c r="H76" s="9" t="s">
        <v>647</v>
      </c>
      <c r="I76" s="9" t="s">
        <v>648</v>
      </c>
      <c r="J76" s="9"/>
      <c r="K76" s="9"/>
      <c r="L76" s="9"/>
      <c r="M76" s="11"/>
      <c r="N76" s="11"/>
      <c r="O76" s="11"/>
      <c r="P76" s="11"/>
      <c r="Q76" s="11"/>
    </row>
    <row r="77" spans="1:17" x14ac:dyDescent="0.3">
      <c r="A77" s="10">
        <v>0.125</v>
      </c>
      <c r="B77" s="10">
        <v>0.125</v>
      </c>
      <c r="C77" s="10">
        <v>4.1666666666666664E-2</v>
      </c>
      <c r="D77" s="10">
        <v>0</v>
      </c>
      <c r="E77" s="10">
        <v>8.3333333333333329E-2</v>
      </c>
      <c r="F77" s="9"/>
      <c r="G77" s="9"/>
      <c r="H77" s="9"/>
      <c r="I77" s="9"/>
      <c r="J77" s="9"/>
      <c r="K77" s="9"/>
      <c r="L77" s="9"/>
      <c r="M77" s="10">
        <v>0.125</v>
      </c>
      <c r="N77" s="10">
        <v>0.125</v>
      </c>
      <c r="O77" s="10">
        <v>4.1666666666666664E-2</v>
      </c>
      <c r="P77" s="10">
        <v>0</v>
      </c>
      <c r="Q77" s="10">
        <v>8.3333333333333329E-2</v>
      </c>
    </row>
    <row r="78" spans="1:17" x14ac:dyDescent="0.3">
      <c r="A78" s="11"/>
      <c r="B78" s="11"/>
      <c r="C78" s="11"/>
      <c r="D78" s="11"/>
      <c r="E78" s="11"/>
      <c r="F78" s="9" t="s">
        <v>649</v>
      </c>
      <c r="G78" s="9" t="s">
        <v>650</v>
      </c>
      <c r="H78" s="9"/>
      <c r="I78" s="9"/>
      <c r="J78" s="9" t="s">
        <v>651</v>
      </c>
      <c r="K78" s="9"/>
      <c r="L78" s="9"/>
      <c r="M78" s="11"/>
      <c r="N78" s="11"/>
      <c r="O78" s="11"/>
      <c r="P78" s="11"/>
      <c r="Q78" s="11"/>
    </row>
    <row r="79" spans="1:17" x14ac:dyDescent="0.3">
      <c r="A79" s="10">
        <v>0.14583333333333334</v>
      </c>
      <c r="B79" s="10">
        <v>0.14583333333333334</v>
      </c>
      <c r="C79" s="10">
        <v>6.25E-2</v>
      </c>
      <c r="D79" s="10">
        <v>2.0833333333333332E-2</v>
      </c>
      <c r="E79" s="10">
        <v>0.10416666666666667</v>
      </c>
      <c r="F79" s="9"/>
      <c r="G79" s="9"/>
      <c r="H79" s="9"/>
      <c r="I79" s="9"/>
      <c r="J79" s="9"/>
      <c r="K79" s="9"/>
      <c r="L79" s="9" t="s">
        <v>652</v>
      </c>
      <c r="M79" s="10">
        <v>0.14583333333333334</v>
      </c>
      <c r="N79" s="10">
        <v>0.14583333333333334</v>
      </c>
      <c r="O79" s="10">
        <v>6.25E-2</v>
      </c>
      <c r="P79" s="10">
        <v>2.0833333333333332E-2</v>
      </c>
      <c r="Q79" s="10">
        <v>0.10416666666666667</v>
      </c>
    </row>
    <row r="80" spans="1:17" x14ac:dyDescent="0.3">
      <c r="A80" s="11"/>
      <c r="B80" s="11"/>
      <c r="C80" s="11"/>
      <c r="D80" s="11"/>
      <c r="E80" s="11"/>
      <c r="F80" s="9"/>
      <c r="G80" s="9"/>
      <c r="H80" s="9" t="s">
        <v>653</v>
      </c>
      <c r="I80" s="9"/>
      <c r="J80" s="9"/>
      <c r="K80" s="9" t="s">
        <v>654</v>
      </c>
      <c r="L80" s="9"/>
      <c r="M80" s="11"/>
      <c r="N80" s="11"/>
      <c r="O80" s="11"/>
      <c r="P80" s="11"/>
      <c r="Q80" s="11"/>
    </row>
    <row r="81" spans="1:17" x14ac:dyDescent="0.3">
      <c r="A81" s="8">
        <v>0.16666666666666666</v>
      </c>
      <c r="B81" s="8">
        <v>0.16666666666666666</v>
      </c>
      <c r="C81" s="8">
        <v>8.3333333333333329E-2</v>
      </c>
      <c r="D81" s="8">
        <v>4.1666666666666664E-2</v>
      </c>
      <c r="E81" s="8">
        <v>0.125</v>
      </c>
      <c r="F81" s="9"/>
      <c r="G81" s="9"/>
      <c r="H81" s="9"/>
      <c r="I81" s="9"/>
      <c r="J81" s="9"/>
      <c r="K81" s="9"/>
      <c r="L81" s="9"/>
      <c r="M81" s="8">
        <v>0.16666666666666666</v>
      </c>
      <c r="N81" s="8">
        <v>0.16666666666666666</v>
      </c>
      <c r="O81" s="8">
        <v>8.3333333333333329E-2</v>
      </c>
      <c r="P81" s="8">
        <v>4.1666666666666664E-2</v>
      </c>
      <c r="Q81" s="8">
        <v>0.125</v>
      </c>
    </row>
    <row r="82" spans="1:17" x14ac:dyDescent="0.3">
      <c r="A82" s="10">
        <v>0.1875</v>
      </c>
      <c r="B82" s="10">
        <v>0.1875</v>
      </c>
      <c r="C82" s="10">
        <v>0.10416666666666667</v>
      </c>
      <c r="D82" s="10">
        <v>6.25E-2</v>
      </c>
      <c r="E82" s="10">
        <v>0.14583333333333334</v>
      </c>
      <c r="F82" s="9"/>
      <c r="G82" s="9"/>
      <c r="H82" s="9"/>
      <c r="I82" s="9"/>
      <c r="J82" s="9"/>
      <c r="K82" s="9"/>
      <c r="L82" s="9"/>
      <c r="M82" s="10">
        <v>0.1875</v>
      </c>
      <c r="N82" s="10">
        <v>0.1875</v>
      </c>
      <c r="O82" s="10">
        <v>0.10416666666666667</v>
      </c>
      <c r="P82" s="10">
        <v>6.25E-2</v>
      </c>
      <c r="Q82" s="10">
        <v>0.14583333333333334</v>
      </c>
    </row>
    <row r="83" spans="1:17" x14ac:dyDescent="0.3">
      <c r="A83" s="11"/>
      <c r="B83" s="11"/>
      <c r="C83" s="11"/>
      <c r="D83" s="11"/>
      <c r="E83" s="11"/>
      <c r="F83" s="9"/>
      <c r="G83" s="9"/>
      <c r="H83" s="9"/>
      <c r="I83" s="9" t="s">
        <v>655</v>
      </c>
      <c r="J83" s="9"/>
      <c r="K83" s="9"/>
      <c r="L83" s="9"/>
      <c r="M83" s="11"/>
      <c r="N83" s="11"/>
      <c r="O83" s="11"/>
      <c r="P83" s="11"/>
      <c r="Q83" s="11"/>
    </row>
    <row r="84" spans="1:17" x14ac:dyDescent="0.3">
      <c r="A84" s="10">
        <v>0.20833333333333334</v>
      </c>
      <c r="B84" s="10">
        <v>0.20833333333333334</v>
      </c>
      <c r="C84" s="10">
        <v>0.125</v>
      </c>
      <c r="D84" s="10">
        <v>8.3333333333333329E-2</v>
      </c>
      <c r="E84" s="10">
        <v>0.16666666666666666</v>
      </c>
      <c r="F84" s="9"/>
      <c r="G84" s="9"/>
      <c r="H84" s="9"/>
      <c r="I84" s="9"/>
      <c r="J84" s="9"/>
      <c r="K84" s="9"/>
      <c r="L84" s="9"/>
      <c r="M84" s="10">
        <v>0.20833333333333334</v>
      </c>
      <c r="N84" s="10">
        <v>0.20833333333333334</v>
      </c>
      <c r="O84" s="10">
        <v>0.125</v>
      </c>
      <c r="P84" s="10">
        <v>8.3333333333333329E-2</v>
      </c>
      <c r="Q84" s="10">
        <v>0.16666666666666666</v>
      </c>
    </row>
    <row r="85" spans="1:17" x14ac:dyDescent="0.3">
      <c r="A85" s="11"/>
      <c r="B85" s="11"/>
      <c r="C85" s="11"/>
      <c r="D85" s="11"/>
      <c r="E85" s="11"/>
      <c r="F85" s="9" t="s">
        <v>557</v>
      </c>
      <c r="G85" s="9" t="s">
        <v>558</v>
      </c>
      <c r="H85" s="9" t="s">
        <v>559</v>
      </c>
      <c r="I85" s="9"/>
      <c r="J85" s="9" t="s">
        <v>561</v>
      </c>
      <c r="K85" s="9"/>
      <c r="L85" s="9"/>
      <c r="M85" s="11"/>
      <c r="N85" s="11"/>
      <c r="O85" s="11"/>
      <c r="P85" s="11"/>
      <c r="Q85" s="11"/>
    </row>
    <row r="86" spans="1:17" x14ac:dyDescent="0.3">
      <c r="A86" s="10">
        <v>0.22916666666666666</v>
      </c>
      <c r="B86" s="10">
        <v>0.22916666666666666</v>
      </c>
      <c r="C86" s="10">
        <v>0.14583333333333334</v>
      </c>
      <c r="D86" s="10">
        <v>0.10416666666666667</v>
      </c>
      <c r="E86" s="10">
        <v>0.1875</v>
      </c>
      <c r="F86" s="9"/>
      <c r="G86" s="9"/>
      <c r="H86" s="9"/>
      <c r="I86" s="9"/>
      <c r="J86" s="9"/>
      <c r="K86" s="9"/>
      <c r="L86" s="9" t="s">
        <v>656</v>
      </c>
      <c r="M86" s="10">
        <v>0.22916666666666666</v>
      </c>
      <c r="N86" s="10">
        <v>0.22916666666666666</v>
      </c>
      <c r="O86" s="10">
        <v>0.14583333333333334</v>
      </c>
      <c r="P86" s="10">
        <v>0.10416666666666667</v>
      </c>
      <c r="Q86" s="10">
        <v>0.1875</v>
      </c>
    </row>
    <row r="87" spans="1:17" x14ac:dyDescent="0.3">
      <c r="A87" s="11"/>
      <c r="B87" s="11"/>
      <c r="C87" s="11"/>
      <c r="D87" s="11"/>
      <c r="E87" s="11"/>
      <c r="F87" s="9"/>
      <c r="G87" s="9"/>
      <c r="H87" s="9"/>
      <c r="I87" s="9"/>
      <c r="J87" s="9"/>
      <c r="K87" s="12" t="s">
        <v>562</v>
      </c>
      <c r="L87" s="9"/>
      <c r="M87" s="11"/>
      <c r="N87" s="11"/>
      <c r="O87" s="11"/>
      <c r="P87" s="11"/>
      <c r="Q87" s="11"/>
    </row>
    <row r="88" spans="1:17" x14ac:dyDescent="0.3">
      <c r="A88" s="18"/>
      <c r="B88" s="18"/>
      <c r="C88" s="18"/>
      <c r="D88" s="18"/>
      <c r="E88" s="18"/>
      <c r="F88" s="18"/>
      <c r="G88" s="18"/>
      <c r="H88" s="18"/>
      <c r="I88" s="18"/>
      <c r="J88" s="18"/>
      <c r="K88" s="18"/>
      <c r="L88" s="18"/>
      <c r="M88" s="18"/>
      <c r="N88" s="18"/>
      <c r="O88" s="18"/>
      <c r="P88" s="18"/>
      <c r="Q88" s="18"/>
    </row>
    <row r="89" spans="1:17" x14ac:dyDescent="0.3">
      <c r="F89" s="5" t="s">
        <v>543</v>
      </c>
      <c r="G89" s="5" t="s">
        <v>543</v>
      </c>
      <c r="H89" s="5" t="s">
        <v>543</v>
      </c>
      <c r="I89" s="5" t="s">
        <v>543</v>
      </c>
      <c r="J89" s="5" t="s">
        <v>543</v>
      </c>
      <c r="K89" s="5" t="s">
        <v>543</v>
      </c>
      <c r="L89" s="5" t="s">
        <v>543</v>
      </c>
    </row>
    <row r="90" spans="1:17" x14ac:dyDescent="0.3">
      <c r="F90" s="6">
        <f>DATE(2022,11,7)</f>
        <v>44872</v>
      </c>
      <c r="G90" s="6">
        <f>DATE(2022,11,8)</f>
        <v>44873</v>
      </c>
      <c r="H90" s="6">
        <f>DATE(2022,11,9)</f>
        <v>44874</v>
      </c>
      <c r="I90" s="6">
        <f>DATE(2022,11,10)</f>
        <v>44875</v>
      </c>
      <c r="J90" s="6">
        <f>DATE(2022,11,11)</f>
        <v>44876</v>
      </c>
      <c r="K90" s="6">
        <f>DATE(2022,11,12)</f>
        <v>44877</v>
      </c>
      <c r="L90" s="6">
        <f>DATE(2022,11,13)</f>
        <v>44878</v>
      </c>
    </row>
    <row r="91" spans="1:17" x14ac:dyDescent="0.3">
      <c r="A91" s="7" t="s">
        <v>544</v>
      </c>
      <c r="B91" s="7" t="s">
        <v>545</v>
      </c>
      <c r="C91" s="7" t="s">
        <v>546</v>
      </c>
      <c r="D91" s="7" t="s">
        <v>547</v>
      </c>
      <c r="E91" s="7" t="s">
        <v>548</v>
      </c>
      <c r="F91" s="5" t="s">
        <v>549</v>
      </c>
      <c r="G91" s="5" t="s">
        <v>550</v>
      </c>
      <c r="H91" s="5" t="s">
        <v>551</v>
      </c>
      <c r="I91" s="5" t="s">
        <v>552</v>
      </c>
      <c r="J91" s="5" t="s">
        <v>553</v>
      </c>
      <c r="K91" s="5" t="s">
        <v>554</v>
      </c>
      <c r="L91" s="5" t="s">
        <v>555</v>
      </c>
      <c r="M91" s="7" t="s">
        <v>544</v>
      </c>
      <c r="N91" s="7" t="s">
        <v>545</v>
      </c>
      <c r="O91" s="7" t="s">
        <v>546</v>
      </c>
      <c r="P91" s="7" t="s">
        <v>547</v>
      </c>
      <c r="Q91" s="7" t="s">
        <v>548</v>
      </c>
    </row>
    <row r="92" spans="1:17" x14ac:dyDescent="0.3">
      <c r="A92" s="8">
        <v>0.25</v>
      </c>
      <c r="B92" s="8">
        <v>0.25</v>
      </c>
      <c r="C92" s="8">
        <v>0.16666666666666666</v>
      </c>
      <c r="D92" s="8">
        <v>0.125</v>
      </c>
      <c r="E92" s="8">
        <v>0.20833333333333334</v>
      </c>
      <c r="F92" s="9" t="s">
        <v>656</v>
      </c>
      <c r="G92" s="9" t="s">
        <v>657</v>
      </c>
      <c r="H92" s="12" t="s">
        <v>658</v>
      </c>
      <c r="I92" s="9" t="s">
        <v>659</v>
      </c>
      <c r="J92" s="9" t="s">
        <v>660</v>
      </c>
      <c r="K92" s="9" t="s">
        <v>661</v>
      </c>
      <c r="L92" s="9" t="s">
        <v>662</v>
      </c>
      <c r="M92" s="8">
        <v>0.25</v>
      </c>
      <c r="N92" s="8">
        <v>0.25</v>
      </c>
      <c r="O92" s="8">
        <v>0.16666666666666666</v>
      </c>
      <c r="P92" s="8">
        <v>0.125</v>
      </c>
      <c r="Q92" s="8">
        <v>0.20833333333333334</v>
      </c>
    </row>
    <row r="93" spans="1:17" x14ac:dyDescent="0.3">
      <c r="A93" s="8">
        <v>0.27083333333333331</v>
      </c>
      <c r="B93" s="8">
        <v>0.27083333333333331</v>
      </c>
      <c r="C93" s="8">
        <v>0.1875</v>
      </c>
      <c r="D93" s="8">
        <v>0.14583333333333334</v>
      </c>
      <c r="E93" s="8">
        <v>0.22916666666666666</v>
      </c>
      <c r="F93" s="9"/>
      <c r="G93" s="9"/>
      <c r="H93" s="9" t="s">
        <v>663</v>
      </c>
      <c r="I93" s="9"/>
      <c r="J93" s="9"/>
      <c r="K93" s="9"/>
      <c r="L93" s="9"/>
      <c r="M93" s="8">
        <v>0.27083333333333331</v>
      </c>
      <c r="N93" s="8">
        <v>0.27083333333333331</v>
      </c>
      <c r="O93" s="8">
        <v>0.1875</v>
      </c>
      <c r="P93" s="8">
        <v>0.14583333333333334</v>
      </c>
      <c r="Q93" s="8">
        <v>0.22916666666666666</v>
      </c>
    </row>
    <row r="94" spans="1:17" x14ac:dyDescent="0.3">
      <c r="A94" s="8">
        <v>0.29166666666666669</v>
      </c>
      <c r="B94" s="8">
        <v>0.29166666666666669</v>
      </c>
      <c r="C94" s="8">
        <v>0.20833333333333334</v>
      </c>
      <c r="D94" s="8">
        <v>0.16666666666666666</v>
      </c>
      <c r="E94" s="8">
        <v>0.25</v>
      </c>
      <c r="F94" s="9"/>
      <c r="G94" s="9"/>
      <c r="H94" s="9"/>
      <c r="I94" s="9"/>
      <c r="J94" s="9"/>
      <c r="K94" s="9"/>
      <c r="L94" s="9"/>
      <c r="M94" s="8">
        <v>0.29166666666666669</v>
      </c>
      <c r="N94" s="8">
        <v>0.29166666666666669</v>
      </c>
      <c r="O94" s="8">
        <v>0.20833333333333334</v>
      </c>
      <c r="P94" s="8">
        <v>0.16666666666666666</v>
      </c>
      <c r="Q94" s="8">
        <v>0.25</v>
      </c>
    </row>
    <row r="95" spans="1:17" x14ac:dyDescent="0.3">
      <c r="A95" s="10">
        <v>0.3125</v>
      </c>
      <c r="B95" s="10">
        <v>0.3125</v>
      </c>
      <c r="C95" s="10">
        <v>0.22916666666666666</v>
      </c>
      <c r="D95" s="10">
        <v>0.1875</v>
      </c>
      <c r="E95" s="10">
        <v>0.27083333333333331</v>
      </c>
      <c r="F95" s="9" t="s">
        <v>664</v>
      </c>
      <c r="G95" s="9"/>
      <c r="H95" s="9"/>
      <c r="I95" s="9"/>
      <c r="J95" s="9"/>
      <c r="K95" s="9"/>
      <c r="L95" s="9"/>
      <c r="M95" s="10">
        <v>0.3125</v>
      </c>
      <c r="N95" s="10">
        <v>0.3125</v>
      </c>
      <c r="O95" s="10">
        <v>0.22916666666666666</v>
      </c>
      <c r="P95" s="10">
        <v>0.1875</v>
      </c>
      <c r="Q95" s="10">
        <v>0.27083333333333331</v>
      </c>
    </row>
    <row r="96" spans="1:17" x14ac:dyDescent="0.3">
      <c r="A96" s="11"/>
      <c r="B96" s="11"/>
      <c r="C96" s="11"/>
      <c r="D96" s="11"/>
      <c r="E96" s="11"/>
      <c r="F96" s="9"/>
      <c r="G96" s="9"/>
      <c r="H96" s="9"/>
      <c r="I96" s="9" t="s">
        <v>665</v>
      </c>
      <c r="J96" s="9"/>
      <c r="K96" s="9"/>
      <c r="L96" s="9"/>
      <c r="M96" s="11"/>
      <c r="N96" s="11"/>
      <c r="O96" s="11"/>
      <c r="P96" s="11"/>
      <c r="Q96" s="11"/>
    </row>
    <row r="97" spans="1:17" x14ac:dyDescent="0.3">
      <c r="A97" s="10">
        <v>0.33333333333333331</v>
      </c>
      <c r="B97" s="10">
        <v>0.33333333333333331</v>
      </c>
      <c r="C97" s="10">
        <v>0.25</v>
      </c>
      <c r="D97" s="10">
        <v>0.20833333333333334</v>
      </c>
      <c r="E97" s="10">
        <v>0.29166666666666669</v>
      </c>
      <c r="F97" s="9"/>
      <c r="G97" s="9"/>
      <c r="H97" s="9"/>
      <c r="I97" s="9"/>
      <c r="J97" s="9" t="s">
        <v>666</v>
      </c>
      <c r="K97" s="9"/>
      <c r="L97" s="9"/>
      <c r="M97" s="10">
        <v>0.33333333333333331</v>
      </c>
      <c r="N97" s="10">
        <v>0.33333333333333331</v>
      </c>
      <c r="O97" s="10">
        <v>0.25</v>
      </c>
      <c r="P97" s="10">
        <v>0.20833333333333334</v>
      </c>
      <c r="Q97" s="10">
        <v>0.29166666666666669</v>
      </c>
    </row>
    <row r="98" spans="1:17" x14ac:dyDescent="0.3">
      <c r="A98" s="11"/>
      <c r="B98" s="11"/>
      <c r="C98" s="11"/>
      <c r="D98" s="11"/>
      <c r="E98" s="11"/>
      <c r="F98" s="9"/>
      <c r="G98" s="9" t="s">
        <v>667</v>
      </c>
      <c r="H98" s="9"/>
      <c r="I98" s="9"/>
      <c r="J98" s="9"/>
      <c r="K98" s="9" t="s">
        <v>668</v>
      </c>
      <c r="L98" s="9" t="s">
        <v>669</v>
      </c>
      <c r="M98" s="11"/>
      <c r="N98" s="11"/>
      <c r="O98" s="11"/>
      <c r="P98" s="11"/>
      <c r="Q98" s="11"/>
    </row>
    <row r="99" spans="1:17" x14ac:dyDescent="0.3">
      <c r="A99" s="8">
        <v>0.35416666666666669</v>
      </c>
      <c r="B99" s="8">
        <v>0.35416666666666669</v>
      </c>
      <c r="C99" s="8">
        <v>0.27083333333333331</v>
      </c>
      <c r="D99" s="8">
        <v>0.22916666666666666</v>
      </c>
      <c r="E99" s="8">
        <v>0.3125</v>
      </c>
      <c r="F99" s="9"/>
      <c r="G99" s="9"/>
      <c r="H99" s="9" t="s">
        <v>670</v>
      </c>
      <c r="I99" s="9"/>
      <c r="J99" s="9"/>
      <c r="K99" s="9"/>
      <c r="L99" s="9"/>
      <c r="M99" s="8">
        <v>0.35416666666666669</v>
      </c>
      <c r="N99" s="8">
        <v>0.35416666666666669</v>
      </c>
      <c r="O99" s="8">
        <v>0.27083333333333331</v>
      </c>
      <c r="P99" s="8">
        <v>0.22916666666666666</v>
      </c>
      <c r="Q99" s="8">
        <v>0.3125</v>
      </c>
    </row>
    <row r="100" spans="1:17" x14ac:dyDescent="0.3">
      <c r="A100" s="8">
        <v>0.375</v>
      </c>
      <c r="B100" s="8">
        <v>0.375</v>
      </c>
      <c r="C100" s="8">
        <v>0.29166666666666669</v>
      </c>
      <c r="D100" s="8">
        <v>0.25</v>
      </c>
      <c r="E100" s="8">
        <v>0.33333333333333331</v>
      </c>
      <c r="F100" s="9"/>
      <c r="G100" s="9"/>
      <c r="H100" s="9"/>
      <c r="I100" s="9"/>
      <c r="J100" s="9"/>
      <c r="K100" s="9"/>
      <c r="L100" s="9"/>
      <c r="M100" s="8">
        <v>0.375</v>
      </c>
      <c r="N100" s="8">
        <v>0.375</v>
      </c>
      <c r="O100" s="8">
        <v>0.29166666666666669</v>
      </c>
      <c r="P100" s="8">
        <v>0.25</v>
      </c>
      <c r="Q100" s="8">
        <v>0.33333333333333331</v>
      </c>
    </row>
    <row r="101" spans="1:17" x14ac:dyDescent="0.3">
      <c r="A101" s="8">
        <v>0.39583333333333331</v>
      </c>
      <c r="B101" s="8">
        <v>0.39583333333333331</v>
      </c>
      <c r="C101" s="8">
        <v>0.3125</v>
      </c>
      <c r="D101" s="8">
        <v>0.27083333333333331</v>
      </c>
      <c r="E101" s="8">
        <v>0.35416666666666669</v>
      </c>
      <c r="F101" s="9" t="s">
        <v>671</v>
      </c>
      <c r="G101" s="9"/>
      <c r="H101" s="9"/>
      <c r="I101" s="9"/>
      <c r="J101" s="9"/>
      <c r="K101" s="9"/>
      <c r="L101" s="9"/>
      <c r="M101" s="8">
        <v>0.39583333333333331</v>
      </c>
      <c r="N101" s="8">
        <v>0.39583333333333331</v>
      </c>
      <c r="O101" s="8">
        <v>0.3125</v>
      </c>
      <c r="P101" s="8">
        <v>0.27083333333333331</v>
      </c>
      <c r="Q101" s="8">
        <v>0.35416666666666669</v>
      </c>
    </row>
    <row r="102" spans="1:17" x14ac:dyDescent="0.3">
      <c r="A102" s="10">
        <v>0.41666666666666669</v>
      </c>
      <c r="B102" s="10">
        <v>0.41666666666666669</v>
      </c>
      <c r="C102" s="10">
        <v>0.33333333333333331</v>
      </c>
      <c r="D102" s="10">
        <v>0.29166666666666669</v>
      </c>
      <c r="E102" s="10">
        <v>0.375</v>
      </c>
      <c r="F102" s="9"/>
      <c r="G102" s="9"/>
      <c r="H102" s="9"/>
      <c r="I102" s="12" t="s">
        <v>672</v>
      </c>
      <c r="J102" s="9" t="s">
        <v>673</v>
      </c>
      <c r="K102" s="9"/>
      <c r="L102" s="9"/>
      <c r="M102" s="10">
        <v>0.41666666666666669</v>
      </c>
      <c r="N102" s="10">
        <v>0.41666666666666669</v>
      </c>
      <c r="O102" s="10">
        <v>0.33333333333333331</v>
      </c>
      <c r="P102" s="10">
        <v>0.29166666666666669</v>
      </c>
      <c r="Q102" s="10">
        <v>0.375</v>
      </c>
    </row>
    <row r="103" spans="1:17" x14ac:dyDescent="0.3">
      <c r="A103" s="11"/>
      <c r="B103" s="11"/>
      <c r="C103" s="11"/>
      <c r="D103" s="11"/>
      <c r="E103" s="11"/>
      <c r="F103" s="9"/>
      <c r="G103" s="9" t="s">
        <v>674</v>
      </c>
      <c r="H103" s="9"/>
      <c r="I103" s="9" t="s">
        <v>675</v>
      </c>
      <c r="J103" s="9"/>
      <c r="K103" s="9" t="s">
        <v>676</v>
      </c>
      <c r="L103" s="9" t="s">
        <v>677</v>
      </c>
      <c r="M103" s="11"/>
      <c r="N103" s="11"/>
      <c r="O103" s="11"/>
      <c r="P103" s="11"/>
      <c r="Q103" s="11"/>
    </row>
    <row r="104" spans="1:17" x14ac:dyDescent="0.3">
      <c r="A104" s="8">
        <v>0.4375</v>
      </c>
      <c r="B104" s="8">
        <v>0.4375</v>
      </c>
      <c r="C104" s="8">
        <v>0.35416666666666669</v>
      </c>
      <c r="D104" s="8">
        <v>0.3125</v>
      </c>
      <c r="E104" s="8">
        <v>0.39583333333333331</v>
      </c>
      <c r="F104" s="9"/>
      <c r="G104" s="9"/>
      <c r="H104" s="9"/>
      <c r="I104" s="9"/>
      <c r="J104" s="9"/>
      <c r="K104" s="9"/>
      <c r="L104" s="9"/>
      <c r="M104" s="8">
        <v>0.4375</v>
      </c>
      <c r="N104" s="8">
        <v>0.4375</v>
      </c>
      <c r="O104" s="8">
        <v>0.35416666666666669</v>
      </c>
      <c r="P104" s="8">
        <v>0.3125</v>
      </c>
      <c r="Q104" s="8">
        <v>0.39583333333333331</v>
      </c>
    </row>
    <row r="105" spans="1:17" x14ac:dyDescent="0.3">
      <c r="A105" s="8">
        <v>0.45833333333333331</v>
      </c>
      <c r="B105" s="8">
        <v>0.45833333333333331</v>
      </c>
      <c r="C105" s="8">
        <v>0.375</v>
      </c>
      <c r="D105" s="8">
        <v>0.33333333333333331</v>
      </c>
      <c r="E105" s="8">
        <v>0.41666666666666669</v>
      </c>
      <c r="F105" s="9"/>
      <c r="G105" s="9"/>
      <c r="H105" s="9"/>
      <c r="I105" s="9"/>
      <c r="J105" s="9"/>
      <c r="K105" s="9"/>
      <c r="L105" s="9"/>
      <c r="M105" s="8">
        <v>0.45833333333333331</v>
      </c>
      <c r="N105" s="8">
        <v>0.45833333333333331</v>
      </c>
      <c r="O105" s="8">
        <v>0.375</v>
      </c>
      <c r="P105" s="8">
        <v>0.33333333333333331</v>
      </c>
      <c r="Q105" s="8">
        <v>0.41666666666666669</v>
      </c>
    </row>
    <row r="106" spans="1:17" x14ac:dyDescent="0.3">
      <c r="A106" s="10">
        <v>0.47916666666666669</v>
      </c>
      <c r="B106" s="10">
        <v>0.47916666666666669</v>
      </c>
      <c r="C106" s="10">
        <v>0.39583333333333331</v>
      </c>
      <c r="D106" s="10">
        <v>0.35416666666666669</v>
      </c>
      <c r="E106" s="10">
        <v>0.4375</v>
      </c>
      <c r="F106" s="9"/>
      <c r="G106" s="9"/>
      <c r="H106" s="9"/>
      <c r="I106" s="9"/>
      <c r="J106" s="9"/>
      <c r="K106" s="9"/>
      <c r="L106" s="9"/>
      <c r="M106" s="10">
        <v>0.47916666666666669</v>
      </c>
      <c r="N106" s="10">
        <v>0.47916666666666669</v>
      </c>
      <c r="O106" s="10">
        <v>0.39583333333333331</v>
      </c>
      <c r="P106" s="10">
        <v>0.35416666666666669</v>
      </c>
      <c r="Q106" s="10">
        <v>0.4375</v>
      </c>
    </row>
    <row r="107" spans="1:17" x14ac:dyDescent="0.3">
      <c r="A107" s="11"/>
      <c r="B107" s="11"/>
      <c r="C107" s="11"/>
      <c r="D107" s="11"/>
      <c r="E107" s="11"/>
      <c r="F107" s="9" t="s">
        <v>678</v>
      </c>
      <c r="G107" s="9"/>
      <c r="H107" s="9"/>
      <c r="I107" s="9"/>
      <c r="J107" s="9"/>
      <c r="K107" s="9"/>
      <c r="L107" s="9"/>
      <c r="M107" s="11"/>
      <c r="N107" s="11"/>
      <c r="O107" s="11"/>
      <c r="P107" s="11"/>
      <c r="Q107" s="11"/>
    </row>
    <row r="108" spans="1:17" x14ac:dyDescent="0.3">
      <c r="A108" s="10">
        <v>0.5</v>
      </c>
      <c r="B108" s="10">
        <v>0.5</v>
      </c>
      <c r="C108" s="10">
        <v>0.41666666666666669</v>
      </c>
      <c r="D108" s="10">
        <v>0.375</v>
      </c>
      <c r="E108" s="10">
        <v>0.45833333333333331</v>
      </c>
      <c r="F108" s="9"/>
      <c r="G108" s="9"/>
      <c r="H108" s="9"/>
      <c r="I108" s="9"/>
      <c r="J108" s="9"/>
      <c r="K108" s="13" t="s">
        <v>679</v>
      </c>
      <c r="L108" s="13" t="s">
        <v>680</v>
      </c>
      <c r="M108" s="10">
        <v>0.5</v>
      </c>
      <c r="N108" s="10">
        <v>0.5</v>
      </c>
      <c r="O108" s="10">
        <v>0.41666666666666669</v>
      </c>
      <c r="P108" s="10">
        <v>0.375</v>
      </c>
      <c r="Q108" s="10">
        <v>0.45833333333333331</v>
      </c>
    </row>
    <row r="109" spans="1:17" x14ac:dyDescent="0.3">
      <c r="A109" s="11"/>
      <c r="B109" s="11"/>
      <c r="C109" s="11"/>
      <c r="D109" s="11"/>
      <c r="E109" s="11"/>
      <c r="F109" s="9"/>
      <c r="G109" s="9" t="s">
        <v>681</v>
      </c>
      <c r="H109" s="9" t="s">
        <v>682</v>
      </c>
      <c r="I109" s="9" t="s">
        <v>683</v>
      </c>
      <c r="J109" s="9" t="s">
        <v>684</v>
      </c>
      <c r="K109" s="13"/>
      <c r="L109" s="13"/>
      <c r="M109" s="11"/>
      <c r="N109" s="11"/>
      <c r="O109" s="11"/>
      <c r="P109" s="11"/>
      <c r="Q109" s="11"/>
    </row>
    <row r="110" spans="1:17" x14ac:dyDescent="0.3">
      <c r="A110" s="8">
        <v>0.52083333333333337</v>
      </c>
      <c r="B110" s="8">
        <v>0.52083333333333337</v>
      </c>
      <c r="C110" s="8">
        <v>0.4375</v>
      </c>
      <c r="D110" s="8">
        <v>0.39583333333333331</v>
      </c>
      <c r="E110" s="8">
        <v>0.47916666666666669</v>
      </c>
      <c r="F110" s="9"/>
      <c r="G110" s="9"/>
      <c r="H110" s="9"/>
      <c r="I110" s="9"/>
      <c r="J110" s="9"/>
      <c r="K110" s="13"/>
      <c r="L110" s="13"/>
      <c r="M110" s="8">
        <v>0.52083333333333337</v>
      </c>
      <c r="N110" s="8">
        <v>0.52083333333333337</v>
      </c>
      <c r="O110" s="8">
        <v>0.4375</v>
      </c>
      <c r="P110" s="8">
        <v>0.39583333333333331</v>
      </c>
      <c r="Q110" s="8">
        <v>0.47916666666666669</v>
      </c>
    </row>
    <row r="111" spans="1:17" x14ac:dyDescent="0.3">
      <c r="A111" s="10">
        <v>0.54166666666666663</v>
      </c>
      <c r="B111" s="10">
        <v>0.54166666666666663</v>
      </c>
      <c r="C111" s="10">
        <v>0.45833333333333331</v>
      </c>
      <c r="D111" s="10">
        <v>0.41666666666666669</v>
      </c>
      <c r="E111" s="10">
        <v>0.5</v>
      </c>
      <c r="F111" s="9"/>
      <c r="G111" s="9"/>
      <c r="H111" s="9"/>
      <c r="I111" s="9"/>
      <c r="J111" s="9"/>
      <c r="K111" s="13"/>
      <c r="L111" s="13" t="s">
        <v>685</v>
      </c>
      <c r="M111" s="10">
        <v>0.54166666666666663</v>
      </c>
      <c r="N111" s="10">
        <v>0.54166666666666663</v>
      </c>
      <c r="O111" s="10">
        <v>0.45833333333333331</v>
      </c>
      <c r="P111" s="10">
        <v>0.41666666666666669</v>
      </c>
      <c r="Q111" s="10">
        <v>0.5</v>
      </c>
    </row>
    <row r="112" spans="1:17" x14ac:dyDescent="0.3">
      <c r="A112" s="11"/>
      <c r="B112" s="11"/>
      <c r="C112" s="11"/>
      <c r="D112" s="11"/>
      <c r="E112" s="11"/>
      <c r="F112" s="9"/>
      <c r="G112" s="9"/>
      <c r="H112" s="9"/>
      <c r="I112" s="9"/>
      <c r="J112" s="9"/>
      <c r="K112" s="13" t="s">
        <v>686</v>
      </c>
      <c r="L112" s="13"/>
      <c r="M112" s="11"/>
      <c r="N112" s="11"/>
      <c r="O112" s="11"/>
      <c r="P112" s="11"/>
      <c r="Q112" s="11"/>
    </row>
    <row r="113" spans="1:17" x14ac:dyDescent="0.3">
      <c r="A113" s="10">
        <v>0.5625</v>
      </c>
      <c r="B113" s="10">
        <v>0.5625</v>
      </c>
      <c r="C113" s="10">
        <v>0.47916666666666669</v>
      </c>
      <c r="D113" s="10">
        <v>0.4375</v>
      </c>
      <c r="E113" s="10">
        <v>0.52083333333333337</v>
      </c>
      <c r="F113" s="9"/>
      <c r="G113" s="9"/>
      <c r="H113" s="9"/>
      <c r="I113" s="9"/>
      <c r="J113" s="9"/>
      <c r="K113" s="13"/>
      <c r="L113" s="13"/>
      <c r="M113" s="10">
        <v>0.5625</v>
      </c>
      <c r="N113" s="10">
        <v>0.5625</v>
      </c>
      <c r="O113" s="10">
        <v>0.47916666666666669</v>
      </c>
      <c r="P113" s="10">
        <v>0.4375</v>
      </c>
      <c r="Q113" s="10">
        <v>0.52083333333333337</v>
      </c>
    </row>
    <row r="114" spans="1:17" x14ac:dyDescent="0.3">
      <c r="A114" s="11"/>
      <c r="B114" s="11"/>
      <c r="C114" s="11"/>
      <c r="D114" s="11"/>
      <c r="E114" s="11"/>
      <c r="F114" s="9"/>
      <c r="G114" s="9"/>
      <c r="H114" s="9"/>
      <c r="I114" s="9"/>
      <c r="J114" s="9"/>
      <c r="K114" s="13"/>
      <c r="L114" s="13" t="s">
        <v>687</v>
      </c>
      <c r="M114" s="11"/>
      <c r="N114" s="11"/>
      <c r="O114" s="11"/>
      <c r="P114" s="11"/>
      <c r="Q114" s="11"/>
    </row>
    <row r="115" spans="1:17" x14ac:dyDescent="0.3">
      <c r="A115" s="10">
        <v>0.58333333333333337</v>
      </c>
      <c r="B115" s="10">
        <v>0.58333333333333337</v>
      </c>
      <c r="C115" s="10">
        <v>0.5</v>
      </c>
      <c r="D115" s="10">
        <v>0.45833333333333331</v>
      </c>
      <c r="E115" s="10">
        <v>0.54166666666666663</v>
      </c>
      <c r="F115" s="9"/>
      <c r="G115" s="9"/>
      <c r="H115" s="9"/>
      <c r="I115" s="9"/>
      <c r="J115" s="9"/>
      <c r="K115" s="13"/>
      <c r="L115" s="13"/>
      <c r="M115" s="10">
        <v>0.58333333333333337</v>
      </c>
      <c r="N115" s="10">
        <v>0.58333333333333337</v>
      </c>
      <c r="O115" s="10">
        <v>0.5</v>
      </c>
      <c r="P115" s="10">
        <v>0.45833333333333331</v>
      </c>
      <c r="Q115" s="10">
        <v>0.54166666666666663</v>
      </c>
    </row>
    <row r="116" spans="1:17" x14ac:dyDescent="0.3">
      <c r="A116" s="11"/>
      <c r="B116" s="11"/>
      <c r="C116" s="11"/>
      <c r="D116" s="11"/>
      <c r="E116" s="11"/>
      <c r="F116" s="9" t="s">
        <v>688</v>
      </c>
      <c r="G116" s="9" t="s">
        <v>689</v>
      </c>
      <c r="H116" s="9" t="s">
        <v>690</v>
      </c>
      <c r="I116" s="9"/>
      <c r="J116" s="9"/>
      <c r="K116" s="13" t="s">
        <v>691</v>
      </c>
      <c r="L116" s="13"/>
      <c r="M116" s="11"/>
      <c r="N116" s="11"/>
      <c r="O116" s="11"/>
      <c r="P116" s="11"/>
      <c r="Q116" s="11"/>
    </row>
    <row r="117" spans="1:17" x14ac:dyDescent="0.3">
      <c r="A117" s="10">
        <v>0.60416666666666663</v>
      </c>
      <c r="B117" s="10">
        <v>0.60416666666666663</v>
      </c>
      <c r="C117" s="10">
        <v>0.52083333333333337</v>
      </c>
      <c r="D117" s="10">
        <v>0.47916666666666669</v>
      </c>
      <c r="E117" s="10">
        <v>0.5625</v>
      </c>
      <c r="F117" s="9"/>
      <c r="G117" s="9"/>
      <c r="H117" s="9"/>
      <c r="I117" s="9"/>
      <c r="J117" s="9"/>
      <c r="K117" s="13"/>
      <c r="L117" s="13"/>
      <c r="M117" s="10">
        <v>0.60416666666666663</v>
      </c>
      <c r="N117" s="10">
        <v>0.60416666666666663</v>
      </c>
      <c r="O117" s="10">
        <v>0.52083333333333337</v>
      </c>
      <c r="P117" s="10">
        <v>0.47916666666666669</v>
      </c>
      <c r="Q117" s="10">
        <v>0.5625</v>
      </c>
    </row>
    <row r="118" spans="1:17" x14ac:dyDescent="0.3">
      <c r="A118" s="11"/>
      <c r="B118" s="11"/>
      <c r="C118" s="11"/>
      <c r="D118" s="11"/>
      <c r="E118" s="11"/>
      <c r="F118" s="9"/>
      <c r="G118" s="9"/>
      <c r="H118" s="9"/>
      <c r="I118" s="9" t="s">
        <v>692</v>
      </c>
      <c r="J118" s="9" t="s">
        <v>693</v>
      </c>
      <c r="K118" s="13"/>
      <c r="L118" s="13" t="s">
        <v>694</v>
      </c>
      <c r="M118" s="11"/>
      <c r="N118" s="11"/>
      <c r="O118" s="11"/>
      <c r="P118" s="11"/>
      <c r="Q118" s="11"/>
    </row>
    <row r="119" spans="1:17" x14ac:dyDescent="0.3">
      <c r="A119" s="10">
        <v>0.625</v>
      </c>
      <c r="B119" s="10">
        <v>0.625</v>
      </c>
      <c r="C119" s="10">
        <v>0.54166666666666663</v>
      </c>
      <c r="D119" s="10">
        <v>0.5</v>
      </c>
      <c r="E119" s="10">
        <v>0.58333333333333337</v>
      </c>
      <c r="F119" s="9"/>
      <c r="G119" s="9"/>
      <c r="H119" s="9"/>
      <c r="I119" s="9"/>
      <c r="J119" s="9"/>
      <c r="K119" s="13"/>
      <c r="L119" s="13"/>
      <c r="M119" s="10">
        <v>0.625</v>
      </c>
      <c r="N119" s="10">
        <v>0.625</v>
      </c>
      <c r="O119" s="10">
        <v>0.54166666666666663</v>
      </c>
      <c r="P119" s="10">
        <v>0.5</v>
      </c>
      <c r="Q119" s="10">
        <v>0.58333333333333337</v>
      </c>
    </row>
    <row r="120" spans="1:17" ht="26.4" x14ac:dyDescent="0.3">
      <c r="A120" s="11"/>
      <c r="B120" s="11"/>
      <c r="C120" s="11"/>
      <c r="D120" s="11"/>
      <c r="E120" s="11"/>
      <c r="F120" s="9"/>
      <c r="G120" s="9" t="s">
        <v>695</v>
      </c>
      <c r="H120" s="9" t="s">
        <v>696</v>
      </c>
      <c r="I120" s="9"/>
      <c r="J120" s="9"/>
      <c r="K120" s="12" t="s">
        <v>697</v>
      </c>
      <c r="L120" s="13"/>
      <c r="M120" s="11"/>
      <c r="N120" s="11"/>
      <c r="O120" s="11"/>
      <c r="P120" s="11"/>
      <c r="Q120" s="11"/>
    </row>
    <row r="121" spans="1:17" x14ac:dyDescent="0.3">
      <c r="A121" s="10">
        <v>0.64583333333333337</v>
      </c>
      <c r="B121" s="10">
        <v>0.64583333333333337</v>
      </c>
      <c r="C121" s="10">
        <v>0.5625</v>
      </c>
      <c r="D121" s="10">
        <v>0.52083333333333337</v>
      </c>
      <c r="E121" s="10">
        <v>0.60416666666666663</v>
      </c>
      <c r="F121" s="9"/>
      <c r="G121" s="9"/>
      <c r="H121" s="9"/>
      <c r="I121" s="9"/>
      <c r="J121" s="9"/>
      <c r="K121" s="9" t="s">
        <v>698</v>
      </c>
      <c r="L121" s="13"/>
      <c r="M121" s="10">
        <v>0.64583333333333337</v>
      </c>
      <c r="N121" s="10">
        <v>0.64583333333333337</v>
      </c>
      <c r="O121" s="10">
        <v>0.5625</v>
      </c>
      <c r="P121" s="10">
        <v>0.52083333333333337</v>
      </c>
      <c r="Q121" s="10">
        <v>0.60416666666666663</v>
      </c>
    </row>
    <row r="122" spans="1:17" x14ac:dyDescent="0.3">
      <c r="A122" s="11"/>
      <c r="B122" s="11"/>
      <c r="C122" s="11"/>
      <c r="D122" s="11"/>
      <c r="E122" s="11"/>
      <c r="F122" s="9" t="s">
        <v>699</v>
      </c>
      <c r="G122" s="9"/>
      <c r="H122" s="9"/>
      <c r="I122" s="9" t="s">
        <v>700</v>
      </c>
      <c r="J122" s="9"/>
      <c r="K122" s="9"/>
      <c r="L122" s="9" t="s">
        <v>701</v>
      </c>
      <c r="M122" s="11"/>
      <c r="N122" s="11"/>
      <c r="O122" s="11"/>
      <c r="P122" s="11"/>
      <c r="Q122" s="11"/>
    </row>
    <row r="123" spans="1:17" x14ac:dyDescent="0.3">
      <c r="A123" s="10">
        <v>0.66666666666666663</v>
      </c>
      <c r="B123" s="10">
        <v>0.66666666666666663</v>
      </c>
      <c r="C123" s="10">
        <v>0.58333333333333337</v>
      </c>
      <c r="D123" s="10">
        <v>0.54166666666666663</v>
      </c>
      <c r="E123" s="10">
        <v>0.625</v>
      </c>
      <c r="F123" s="9"/>
      <c r="G123" s="9"/>
      <c r="H123" s="9"/>
      <c r="I123" s="9"/>
      <c r="J123" s="9"/>
      <c r="K123" s="9"/>
      <c r="L123" s="9"/>
      <c r="M123" s="10">
        <v>0.66666666666666663</v>
      </c>
      <c r="N123" s="10">
        <v>0.66666666666666663</v>
      </c>
      <c r="O123" s="10">
        <v>0.58333333333333337</v>
      </c>
      <c r="P123" s="10">
        <v>0.54166666666666663</v>
      </c>
      <c r="Q123" s="10">
        <v>0.625</v>
      </c>
    </row>
    <row r="124" spans="1:17" x14ac:dyDescent="0.3">
      <c r="A124" s="11"/>
      <c r="B124" s="11"/>
      <c r="C124" s="11"/>
      <c r="D124" s="11"/>
      <c r="E124" s="11"/>
      <c r="F124" s="9"/>
      <c r="G124" s="9"/>
      <c r="H124" s="9"/>
      <c r="I124" s="9" t="s">
        <v>702</v>
      </c>
      <c r="J124" s="9" t="s">
        <v>703</v>
      </c>
      <c r="K124" s="9"/>
      <c r="L124" s="9" t="s">
        <v>704</v>
      </c>
      <c r="M124" s="11"/>
      <c r="N124" s="11"/>
      <c r="O124" s="11"/>
      <c r="P124" s="11"/>
      <c r="Q124" s="11"/>
    </row>
    <row r="125" spans="1:17" x14ac:dyDescent="0.3">
      <c r="A125" s="10">
        <v>0.6875</v>
      </c>
      <c r="B125" s="10">
        <v>0.6875</v>
      </c>
      <c r="C125" s="10">
        <v>0.60416666666666663</v>
      </c>
      <c r="D125" s="10">
        <v>0.5625</v>
      </c>
      <c r="E125" s="10">
        <v>0.64583333333333337</v>
      </c>
      <c r="F125" s="9"/>
      <c r="G125" s="9"/>
      <c r="H125" s="9"/>
      <c r="I125" s="9"/>
      <c r="J125" s="9"/>
      <c r="K125" s="9"/>
      <c r="L125" s="9"/>
      <c r="M125" s="10">
        <v>0.6875</v>
      </c>
      <c r="N125" s="10">
        <v>0.6875</v>
      </c>
      <c r="O125" s="10">
        <v>0.60416666666666663</v>
      </c>
      <c r="P125" s="10">
        <v>0.5625</v>
      </c>
      <c r="Q125" s="10">
        <v>0.64583333333333337</v>
      </c>
    </row>
    <row r="126" spans="1:17" x14ac:dyDescent="0.3">
      <c r="A126" s="11"/>
      <c r="B126" s="11"/>
      <c r="C126" s="11"/>
      <c r="D126" s="11"/>
      <c r="E126" s="11"/>
      <c r="F126" s="9"/>
      <c r="G126" s="9"/>
      <c r="H126" s="9" t="s">
        <v>705</v>
      </c>
      <c r="I126" s="9"/>
      <c r="J126" s="9"/>
      <c r="K126" s="9"/>
      <c r="L126" s="9"/>
      <c r="M126" s="11"/>
      <c r="N126" s="11"/>
      <c r="O126" s="11"/>
      <c r="P126" s="11"/>
      <c r="Q126" s="11"/>
    </row>
    <row r="127" spans="1:17" x14ac:dyDescent="0.3">
      <c r="A127" s="10">
        <v>0.70833333333333337</v>
      </c>
      <c r="B127" s="10">
        <v>0.70833333333333337</v>
      </c>
      <c r="C127" s="10">
        <v>0.625</v>
      </c>
      <c r="D127" s="10">
        <v>0.58333333333333337</v>
      </c>
      <c r="E127" s="10">
        <v>0.66666666666666663</v>
      </c>
      <c r="F127" s="9"/>
      <c r="G127" s="9"/>
      <c r="H127" s="9"/>
      <c r="I127" s="9"/>
      <c r="J127" s="9"/>
      <c r="K127" s="9"/>
      <c r="L127" s="9"/>
      <c r="M127" s="10">
        <v>0.70833333333333337</v>
      </c>
      <c r="N127" s="10">
        <v>0.70833333333333337</v>
      </c>
      <c r="O127" s="10">
        <v>0.625</v>
      </c>
      <c r="P127" s="10">
        <v>0.58333333333333337</v>
      </c>
      <c r="Q127" s="10">
        <v>0.66666666666666663</v>
      </c>
    </row>
    <row r="128" spans="1:17" x14ac:dyDescent="0.3">
      <c r="A128" s="11"/>
      <c r="B128" s="11"/>
      <c r="C128" s="11"/>
      <c r="D128" s="11"/>
      <c r="E128" s="11"/>
      <c r="F128" s="9"/>
      <c r="G128" s="9"/>
      <c r="H128" s="9"/>
      <c r="I128" s="9"/>
      <c r="J128" s="9"/>
      <c r="K128" s="9" t="s">
        <v>706</v>
      </c>
      <c r="L128" s="9"/>
      <c r="M128" s="11"/>
      <c r="N128" s="11"/>
      <c r="O128" s="11"/>
      <c r="P128" s="11"/>
      <c r="Q128" s="11"/>
    </row>
    <row r="129" spans="1:17" x14ac:dyDescent="0.3">
      <c r="A129" s="8">
        <v>0.72916666666666663</v>
      </c>
      <c r="B129" s="8">
        <v>0.72916666666666663</v>
      </c>
      <c r="C129" s="8">
        <v>0.64583333333333337</v>
      </c>
      <c r="D129" s="8">
        <v>0.60416666666666663</v>
      </c>
      <c r="E129" s="8">
        <v>0.6875</v>
      </c>
      <c r="F129" s="9"/>
      <c r="G129" s="9"/>
      <c r="H129" s="9"/>
      <c r="I129" s="9"/>
      <c r="J129" s="9"/>
      <c r="K129" s="9"/>
      <c r="L129" s="9"/>
      <c r="M129" s="8">
        <v>0.72916666666666663</v>
      </c>
      <c r="N129" s="8">
        <v>0.72916666666666663</v>
      </c>
      <c r="O129" s="8">
        <v>0.64583333333333337</v>
      </c>
      <c r="P129" s="8">
        <v>0.60416666666666663</v>
      </c>
      <c r="Q129" s="8">
        <v>0.6875</v>
      </c>
    </row>
    <row r="130" spans="1:17" x14ac:dyDescent="0.3">
      <c r="A130" s="10">
        <v>0.75</v>
      </c>
      <c r="B130" s="10">
        <v>0.75</v>
      </c>
      <c r="C130" s="10">
        <v>0.66666666666666663</v>
      </c>
      <c r="D130" s="10">
        <v>0.625</v>
      </c>
      <c r="E130" s="10">
        <v>0.70833333333333337</v>
      </c>
      <c r="F130" s="9"/>
      <c r="G130" s="9"/>
      <c r="H130" s="9"/>
      <c r="I130" s="9"/>
      <c r="J130" s="9"/>
      <c r="K130" s="9"/>
      <c r="L130" s="9"/>
      <c r="M130" s="10">
        <v>0.75</v>
      </c>
      <c r="N130" s="10">
        <v>0.75</v>
      </c>
      <c r="O130" s="10">
        <v>0.66666666666666663</v>
      </c>
      <c r="P130" s="10">
        <v>0.625</v>
      </c>
      <c r="Q130" s="10">
        <v>0.70833333333333337</v>
      </c>
    </row>
    <row r="131" spans="1:17" x14ac:dyDescent="0.3">
      <c r="A131" s="11"/>
      <c r="B131" s="11"/>
      <c r="C131" s="11"/>
      <c r="D131" s="11"/>
      <c r="E131" s="11"/>
      <c r="F131" s="9" t="s">
        <v>707</v>
      </c>
      <c r="G131" s="9"/>
      <c r="H131" s="9"/>
      <c r="I131" s="9"/>
      <c r="J131" s="9" t="s">
        <v>708</v>
      </c>
      <c r="K131" s="9"/>
      <c r="L131" s="9"/>
      <c r="M131" s="11"/>
      <c r="N131" s="11"/>
      <c r="O131" s="11"/>
      <c r="P131" s="11"/>
      <c r="Q131" s="11"/>
    </row>
    <row r="132" spans="1:17" x14ac:dyDescent="0.3">
      <c r="A132" s="10">
        <v>0.77083333333333337</v>
      </c>
      <c r="B132" s="10">
        <v>0.77083333333333337</v>
      </c>
      <c r="C132" s="10">
        <v>0.6875</v>
      </c>
      <c r="D132" s="10">
        <v>0.64583333333333337</v>
      </c>
      <c r="E132" s="10">
        <v>0.72916666666666663</v>
      </c>
      <c r="F132" s="9"/>
      <c r="G132" s="9"/>
      <c r="H132" s="9"/>
      <c r="I132" s="9"/>
      <c r="J132" s="9"/>
      <c r="K132" s="9"/>
      <c r="L132" s="9"/>
      <c r="M132" s="10">
        <v>0.77083333333333337</v>
      </c>
      <c r="N132" s="10">
        <v>0.77083333333333337</v>
      </c>
      <c r="O132" s="10">
        <v>0.6875</v>
      </c>
      <c r="P132" s="10">
        <v>0.64583333333333337</v>
      </c>
      <c r="Q132" s="10">
        <v>0.72916666666666663</v>
      </c>
    </row>
    <row r="133" spans="1:17" x14ac:dyDescent="0.3">
      <c r="A133" s="11"/>
      <c r="B133" s="11"/>
      <c r="C133" s="11"/>
      <c r="D133" s="11"/>
      <c r="E133" s="11"/>
      <c r="F133" s="9"/>
      <c r="G133" s="9" t="s">
        <v>709</v>
      </c>
      <c r="H133" s="9" t="s">
        <v>710</v>
      </c>
      <c r="I133" s="9" t="s">
        <v>711</v>
      </c>
      <c r="J133" s="9"/>
      <c r="K133" s="9"/>
      <c r="L133" s="9" t="s">
        <v>712</v>
      </c>
      <c r="M133" s="11"/>
      <c r="N133" s="11"/>
      <c r="O133" s="11"/>
      <c r="P133" s="11"/>
      <c r="Q133" s="11"/>
    </row>
    <row r="134" spans="1:17" x14ac:dyDescent="0.3">
      <c r="A134" s="10">
        <v>0.79166666666666663</v>
      </c>
      <c r="B134" s="10">
        <v>0.79166666666666663</v>
      </c>
      <c r="C134" s="10">
        <v>0.70833333333333337</v>
      </c>
      <c r="D134" s="10">
        <v>0.66666666666666663</v>
      </c>
      <c r="E134" s="10">
        <v>0.75</v>
      </c>
      <c r="F134" s="9"/>
      <c r="G134" s="9"/>
      <c r="H134" s="9"/>
      <c r="I134" s="9"/>
      <c r="J134" s="9"/>
      <c r="K134" s="9"/>
      <c r="L134" s="9"/>
      <c r="M134" s="10">
        <v>0.79166666666666663</v>
      </c>
      <c r="N134" s="10">
        <v>0.79166666666666663</v>
      </c>
      <c r="O134" s="10">
        <v>0.70833333333333337</v>
      </c>
      <c r="P134" s="10">
        <v>0.66666666666666663</v>
      </c>
      <c r="Q134" s="10">
        <v>0.75</v>
      </c>
    </row>
    <row r="135" spans="1:17" x14ac:dyDescent="0.3">
      <c r="A135" s="11"/>
      <c r="B135" s="11"/>
      <c r="C135" s="11"/>
      <c r="D135" s="11"/>
      <c r="E135" s="11"/>
      <c r="F135" s="9"/>
      <c r="G135" s="9"/>
      <c r="H135" s="9"/>
      <c r="I135" s="9"/>
      <c r="J135" s="9"/>
      <c r="K135" s="9" t="s">
        <v>713</v>
      </c>
      <c r="L135" s="9"/>
      <c r="M135" s="11"/>
      <c r="N135" s="11"/>
      <c r="O135" s="11"/>
      <c r="P135" s="11"/>
      <c r="Q135" s="11"/>
    </row>
    <row r="136" spans="1:17" x14ac:dyDescent="0.3">
      <c r="A136" s="10">
        <v>0.8125</v>
      </c>
      <c r="B136" s="10">
        <v>0.8125</v>
      </c>
      <c r="C136" s="10">
        <v>0.72916666666666663</v>
      </c>
      <c r="D136" s="10">
        <v>0.6875</v>
      </c>
      <c r="E136" s="10">
        <v>0.77083333333333337</v>
      </c>
      <c r="F136" s="9"/>
      <c r="G136" s="9"/>
      <c r="H136" s="9"/>
      <c r="I136" s="9"/>
      <c r="J136" s="9"/>
      <c r="K136" s="9"/>
      <c r="L136" s="9"/>
      <c r="M136" s="10">
        <v>0.8125</v>
      </c>
      <c r="N136" s="10">
        <v>0.8125</v>
      </c>
      <c r="O136" s="10">
        <v>0.72916666666666663</v>
      </c>
      <c r="P136" s="10">
        <v>0.6875</v>
      </c>
      <c r="Q136" s="10">
        <v>0.77083333333333337</v>
      </c>
    </row>
    <row r="137" spans="1:17" x14ac:dyDescent="0.3">
      <c r="A137" s="11"/>
      <c r="B137" s="11"/>
      <c r="C137" s="11"/>
      <c r="D137" s="11"/>
      <c r="E137" s="11"/>
      <c r="F137" s="9"/>
      <c r="G137" s="9"/>
      <c r="H137" s="9"/>
      <c r="I137" s="9"/>
      <c r="J137" s="9"/>
      <c r="K137" s="14" t="s">
        <v>714</v>
      </c>
      <c r="L137" s="14" t="s">
        <v>715</v>
      </c>
      <c r="M137" s="11"/>
      <c r="N137" s="11"/>
      <c r="O137" s="11"/>
      <c r="P137" s="11"/>
      <c r="Q137" s="11"/>
    </row>
    <row r="138" spans="1:17" x14ac:dyDescent="0.3">
      <c r="A138" s="8">
        <v>0.83333333333333337</v>
      </c>
      <c r="B138" s="8">
        <v>0.83333333333333337</v>
      </c>
      <c r="C138" s="8">
        <v>0.75</v>
      </c>
      <c r="D138" s="8">
        <v>0.70833333333333337</v>
      </c>
      <c r="E138" s="8">
        <v>0.79166666666666663</v>
      </c>
      <c r="F138" s="14" t="s">
        <v>716</v>
      </c>
      <c r="G138" s="9"/>
      <c r="H138" s="9"/>
      <c r="I138" s="9"/>
      <c r="J138" s="14" t="s">
        <v>716</v>
      </c>
      <c r="K138" s="14"/>
      <c r="L138" s="14"/>
      <c r="M138" s="8">
        <v>0.83333333333333337</v>
      </c>
      <c r="N138" s="8">
        <v>0.83333333333333337</v>
      </c>
      <c r="O138" s="8">
        <v>0.75</v>
      </c>
      <c r="P138" s="8">
        <v>0.70833333333333337</v>
      </c>
      <c r="Q138" s="8">
        <v>0.79166666666666663</v>
      </c>
    </row>
    <row r="139" spans="1:17" x14ac:dyDescent="0.3">
      <c r="A139" s="10">
        <v>0.85416666666666663</v>
      </c>
      <c r="B139" s="10">
        <v>0.85416666666666663</v>
      </c>
      <c r="C139" s="10">
        <v>0.77083333333333337</v>
      </c>
      <c r="D139" s="10">
        <v>0.72916666666666663</v>
      </c>
      <c r="E139" s="10">
        <v>0.8125</v>
      </c>
      <c r="F139" s="14"/>
      <c r="G139" s="9"/>
      <c r="H139" s="9"/>
      <c r="I139" s="9"/>
      <c r="J139" s="14"/>
      <c r="K139" s="14"/>
      <c r="L139" s="14"/>
      <c r="M139" s="10">
        <v>0.85416666666666663</v>
      </c>
      <c r="N139" s="10">
        <v>0.85416666666666663</v>
      </c>
      <c r="O139" s="10">
        <v>0.77083333333333337</v>
      </c>
      <c r="P139" s="10">
        <v>0.72916666666666663</v>
      </c>
      <c r="Q139" s="10">
        <v>0.8125</v>
      </c>
    </row>
    <row r="140" spans="1:17" x14ac:dyDescent="0.3">
      <c r="A140" s="11"/>
      <c r="B140" s="11"/>
      <c r="C140" s="11"/>
      <c r="D140" s="11"/>
      <c r="E140" s="11"/>
      <c r="F140" s="14"/>
      <c r="G140" s="14" t="s">
        <v>717</v>
      </c>
      <c r="H140" s="9"/>
      <c r="I140" s="14" t="s">
        <v>718</v>
      </c>
      <c r="J140" s="14"/>
      <c r="K140" s="14"/>
      <c r="L140" s="14"/>
      <c r="M140" s="11"/>
      <c r="N140" s="11"/>
      <c r="O140" s="11"/>
      <c r="P140" s="11"/>
      <c r="Q140" s="11"/>
    </row>
    <row r="141" spans="1:17" x14ac:dyDescent="0.3">
      <c r="A141" s="8">
        <v>0.875</v>
      </c>
      <c r="B141" s="8">
        <v>0.875</v>
      </c>
      <c r="C141" s="8">
        <v>0.79166666666666663</v>
      </c>
      <c r="D141" s="8">
        <v>0.75</v>
      </c>
      <c r="E141" s="8">
        <v>0.83333333333333337</v>
      </c>
      <c r="F141" s="14"/>
      <c r="G141" s="14"/>
      <c r="H141" s="14" t="s">
        <v>719</v>
      </c>
      <c r="I141" s="14"/>
      <c r="J141" s="14"/>
      <c r="K141" s="14"/>
      <c r="L141" s="14"/>
      <c r="M141" s="8">
        <v>0.875</v>
      </c>
      <c r="N141" s="8">
        <v>0.875</v>
      </c>
      <c r="O141" s="8">
        <v>0.79166666666666663</v>
      </c>
      <c r="P141" s="8">
        <v>0.75</v>
      </c>
      <c r="Q141" s="8">
        <v>0.83333333333333337</v>
      </c>
    </row>
    <row r="142" spans="1:17" x14ac:dyDescent="0.3">
      <c r="A142" s="8">
        <v>0.89583333333333337</v>
      </c>
      <c r="B142" s="8">
        <v>0.89583333333333337</v>
      </c>
      <c r="C142" s="8">
        <v>0.8125</v>
      </c>
      <c r="D142" s="8">
        <v>0.77083333333333337</v>
      </c>
      <c r="E142" s="8">
        <v>0.85416666666666663</v>
      </c>
      <c r="F142" s="14"/>
      <c r="G142" s="14"/>
      <c r="H142" s="14"/>
      <c r="I142" s="14"/>
      <c r="J142" s="14"/>
      <c r="K142" s="14"/>
      <c r="L142" s="14"/>
      <c r="M142" s="8">
        <v>0.89583333333333337</v>
      </c>
      <c r="N142" s="8">
        <v>0.89583333333333337</v>
      </c>
      <c r="O142" s="8">
        <v>0.8125</v>
      </c>
      <c r="P142" s="8">
        <v>0.77083333333333337</v>
      </c>
      <c r="Q142" s="8">
        <v>0.85416666666666663</v>
      </c>
    </row>
    <row r="143" spans="1:17" x14ac:dyDescent="0.3">
      <c r="A143" s="15">
        <v>0.91666666666666663</v>
      </c>
      <c r="B143" s="8">
        <v>0.91666666666666663</v>
      </c>
      <c r="C143" s="8">
        <v>0.83333333333333337</v>
      </c>
      <c r="D143" s="8">
        <v>0.79166666666666663</v>
      </c>
      <c r="E143" s="8">
        <v>0.875</v>
      </c>
      <c r="F143" s="16" t="s">
        <v>720</v>
      </c>
      <c r="G143" s="16" t="s">
        <v>721</v>
      </c>
      <c r="H143" s="17" t="s">
        <v>722</v>
      </c>
      <c r="I143" s="16" t="s">
        <v>723</v>
      </c>
      <c r="J143" s="16" t="s">
        <v>724</v>
      </c>
      <c r="K143" s="16" t="s">
        <v>725</v>
      </c>
      <c r="L143" s="17" t="s">
        <v>726</v>
      </c>
      <c r="M143" s="15">
        <v>0.91666666666666663</v>
      </c>
      <c r="N143" s="8">
        <v>0.91666666666666663</v>
      </c>
      <c r="O143" s="8">
        <v>0.83333333333333337</v>
      </c>
      <c r="P143" s="8">
        <v>0.79166666666666663</v>
      </c>
      <c r="Q143" s="8">
        <v>0.875</v>
      </c>
    </row>
    <row r="144" spans="1:17" x14ac:dyDescent="0.3">
      <c r="A144" s="8">
        <v>0.9375</v>
      </c>
      <c r="B144" s="8">
        <v>0.9375</v>
      </c>
      <c r="C144" s="8">
        <v>0.85416666666666663</v>
      </c>
      <c r="D144" s="8">
        <v>0.8125</v>
      </c>
      <c r="E144" s="8">
        <v>0.89583333333333337</v>
      </c>
      <c r="F144" s="16"/>
      <c r="G144" s="16"/>
      <c r="H144" s="17"/>
      <c r="I144" s="16"/>
      <c r="J144" s="16"/>
      <c r="K144" s="16"/>
      <c r="L144" s="17"/>
      <c r="M144" s="8">
        <v>0.9375</v>
      </c>
      <c r="N144" s="8">
        <v>0.9375</v>
      </c>
      <c r="O144" s="8">
        <v>0.85416666666666663</v>
      </c>
      <c r="P144" s="8">
        <v>0.8125</v>
      </c>
      <c r="Q144" s="8">
        <v>0.89583333333333337</v>
      </c>
    </row>
    <row r="145" spans="1:17" x14ac:dyDescent="0.3">
      <c r="A145" s="10">
        <v>0.95833333333333337</v>
      </c>
      <c r="B145" s="10">
        <v>0.95833333333333337</v>
      </c>
      <c r="C145" s="10">
        <v>0.875</v>
      </c>
      <c r="D145" s="10">
        <v>0.83333333333333337</v>
      </c>
      <c r="E145" s="10">
        <v>0.91666666666666663</v>
      </c>
      <c r="F145" s="16"/>
      <c r="G145" s="16"/>
      <c r="H145" s="17"/>
      <c r="I145" s="9" t="s">
        <v>727</v>
      </c>
      <c r="J145" s="16"/>
      <c r="K145" s="16"/>
      <c r="L145" s="17"/>
      <c r="M145" s="10">
        <v>0.95833333333333337</v>
      </c>
      <c r="N145" s="10">
        <v>0.95833333333333337</v>
      </c>
      <c r="O145" s="10">
        <v>0.875</v>
      </c>
      <c r="P145" s="10">
        <v>0.83333333333333337</v>
      </c>
      <c r="Q145" s="10">
        <v>0.91666666666666663</v>
      </c>
    </row>
    <row r="146" spans="1:17" x14ac:dyDescent="0.3">
      <c r="A146" s="11"/>
      <c r="B146" s="11"/>
      <c r="C146" s="11"/>
      <c r="D146" s="11"/>
      <c r="E146" s="11"/>
      <c r="F146" s="16"/>
      <c r="G146" s="16" t="s">
        <v>728</v>
      </c>
      <c r="H146" s="17"/>
      <c r="I146" s="9"/>
      <c r="J146" s="16"/>
      <c r="K146" s="16"/>
      <c r="L146" s="17"/>
      <c r="M146" s="11"/>
      <c r="N146" s="11"/>
      <c r="O146" s="11"/>
      <c r="P146" s="11"/>
      <c r="Q146" s="11"/>
    </row>
    <row r="147" spans="1:17" x14ac:dyDescent="0.3">
      <c r="A147" s="10">
        <v>0.97916666666666663</v>
      </c>
      <c r="B147" s="10">
        <v>0.97916666666666663</v>
      </c>
      <c r="C147" s="10">
        <v>0.89583333333333337</v>
      </c>
      <c r="D147" s="10">
        <v>0.85416666666666663</v>
      </c>
      <c r="E147" s="10">
        <v>0.9375</v>
      </c>
      <c r="F147" s="16"/>
      <c r="G147" s="16"/>
      <c r="H147" s="17"/>
      <c r="I147" s="9"/>
      <c r="J147" s="16"/>
      <c r="K147" s="16"/>
      <c r="L147" s="17"/>
      <c r="M147" s="10">
        <v>0.97916666666666663</v>
      </c>
      <c r="N147" s="10">
        <v>0.97916666666666663</v>
      </c>
      <c r="O147" s="10">
        <v>0.89583333333333337</v>
      </c>
      <c r="P147" s="10">
        <v>0.85416666666666663</v>
      </c>
      <c r="Q147" s="10">
        <v>0.9375</v>
      </c>
    </row>
    <row r="148" spans="1:17" x14ac:dyDescent="0.3">
      <c r="A148" s="11"/>
      <c r="B148" s="11"/>
      <c r="C148" s="11"/>
      <c r="D148" s="11"/>
      <c r="E148" s="11"/>
      <c r="F148" s="16"/>
      <c r="G148" s="16"/>
      <c r="H148" s="17"/>
      <c r="I148" s="9"/>
      <c r="J148" s="9" t="s">
        <v>729</v>
      </c>
      <c r="K148" s="16"/>
      <c r="L148" s="17"/>
      <c r="M148" s="11"/>
      <c r="N148" s="11"/>
      <c r="O148" s="11"/>
      <c r="P148" s="11"/>
      <c r="Q148" s="11"/>
    </row>
    <row r="149" spans="1:17" x14ac:dyDescent="0.3">
      <c r="A149" s="10">
        <v>0</v>
      </c>
      <c r="B149" s="10">
        <v>0</v>
      </c>
      <c r="C149" s="10">
        <v>0.91666666666666663</v>
      </c>
      <c r="D149" s="10">
        <v>0.875</v>
      </c>
      <c r="E149" s="10">
        <v>0.95833333333333337</v>
      </c>
      <c r="F149" s="16"/>
      <c r="G149" s="16"/>
      <c r="H149" s="17"/>
      <c r="I149" s="9"/>
      <c r="J149" s="9"/>
      <c r="K149" s="9" t="s">
        <v>730</v>
      </c>
      <c r="L149" s="17"/>
      <c r="M149" s="10">
        <v>0</v>
      </c>
      <c r="N149" s="10">
        <v>0</v>
      </c>
      <c r="O149" s="10">
        <v>0.91666666666666663</v>
      </c>
      <c r="P149" s="10">
        <v>0.875</v>
      </c>
      <c r="Q149" s="10">
        <v>0.95833333333333337</v>
      </c>
    </row>
    <row r="150" spans="1:17" x14ac:dyDescent="0.3">
      <c r="A150" s="11"/>
      <c r="B150" s="11"/>
      <c r="C150" s="11"/>
      <c r="D150" s="11"/>
      <c r="E150" s="11"/>
      <c r="F150" s="9" t="s">
        <v>731</v>
      </c>
      <c r="G150" s="9" t="s">
        <v>732</v>
      </c>
      <c r="H150" s="9" t="s">
        <v>733</v>
      </c>
      <c r="I150" s="9"/>
      <c r="J150" s="9"/>
      <c r="K150" s="9"/>
      <c r="L150" s="9" t="s">
        <v>734</v>
      </c>
      <c r="M150" s="11"/>
      <c r="N150" s="11"/>
      <c r="O150" s="11"/>
      <c r="P150" s="11"/>
      <c r="Q150" s="11"/>
    </row>
    <row r="151" spans="1:17" x14ac:dyDescent="0.3">
      <c r="A151" s="8">
        <v>2.0833333333333332E-2</v>
      </c>
      <c r="B151" s="8">
        <v>2.0833333333333332E-2</v>
      </c>
      <c r="C151" s="8">
        <v>0.9375</v>
      </c>
      <c r="D151" s="8">
        <v>0.89583333333333337</v>
      </c>
      <c r="E151" s="8">
        <v>0.97916666666666663</v>
      </c>
      <c r="F151" s="9"/>
      <c r="G151" s="9"/>
      <c r="H151" s="9"/>
      <c r="I151" s="9"/>
      <c r="J151" s="9"/>
      <c r="K151" s="9"/>
      <c r="L151" s="9"/>
      <c r="M151" s="8">
        <v>2.0833333333333332E-2</v>
      </c>
      <c r="N151" s="8">
        <v>2.0833333333333332E-2</v>
      </c>
      <c r="O151" s="8">
        <v>0.9375</v>
      </c>
      <c r="P151" s="8">
        <v>0.89583333333333337</v>
      </c>
      <c r="Q151" s="8">
        <v>0.97916666666666663</v>
      </c>
    </row>
    <row r="152" spans="1:17" x14ac:dyDescent="0.3">
      <c r="A152" s="10">
        <v>4.1666666666666664E-2</v>
      </c>
      <c r="B152" s="10">
        <v>4.1666666666666664E-2</v>
      </c>
      <c r="C152" s="10">
        <v>0.95833333333333337</v>
      </c>
      <c r="D152" s="10">
        <v>0.91666666666666663</v>
      </c>
      <c r="E152" s="10">
        <v>0</v>
      </c>
      <c r="F152" s="9"/>
      <c r="G152" s="9"/>
      <c r="H152" s="9"/>
      <c r="I152" s="9"/>
      <c r="J152" s="9"/>
      <c r="K152" s="9"/>
      <c r="L152" s="9"/>
      <c r="M152" s="10">
        <v>4.1666666666666664E-2</v>
      </c>
      <c r="N152" s="10">
        <v>4.1666666666666664E-2</v>
      </c>
      <c r="O152" s="10">
        <v>0.95833333333333337</v>
      </c>
      <c r="P152" s="10">
        <v>0.91666666666666663</v>
      </c>
      <c r="Q152" s="10">
        <v>0</v>
      </c>
    </row>
    <row r="153" spans="1:17" x14ac:dyDescent="0.3">
      <c r="A153" s="11"/>
      <c r="B153" s="11"/>
      <c r="C153" s="11"/>
      <c r="D153" s="11"/>
      <c r="E153" s="11"/>
      <c r="F153" s="9"/>
      <c r="G153" s="9"/>
      <c r="H153" s="9"/>
      <c r="I153" s="9" t="s">
        <v>735</v>
      </c>
      <c r="J153" s="9"/>
      <c r="K153" s="9"/>
      <c r="L153" s="9" t="s">
        <v>736</v>
      </c>
      <c r="M153" s="11"/>
      <c r="N153" s="11"/>
      <c r="O153" s="11"/>
      <c r="P153" s="11"/>
      <c r="Q153" s="11"/>
    </row>
    <row r="154" spans="1:17" x14ac:dyDescent="0.3">
      <c r="A154" s="10">
        <v>6.25E-2</v>
      </c>
      <c r="B154" s="10">
        <v>6.25E-2</v>
      </c>
      <c r="C154" s="10">
        <v>0.97916666666666663</v>
      </c>
      <c r="D154" s="10">
        <v>0.9375</v>
      </c>
      <c r="E154" s="10">
        <v>2.0833333333333332E-2</v>
      </c>
      <c r="F154" s="9"/>
      <c r="G154" s="9"/>
      <c r="H154" s="9"/>
      <c r="I154" s="9"/>
      <c r="J154" s="9"/>
      <c r="K154" s="9"/>
      <c r="L154" s="9"/>
      <c r="M154" s="10">
        <v>6.25E-2</v>
      </c>
      <c r="N154" s="10">
        <v>6.25E-2</v>
      </c>
      <c r="O154" s="10">
        <v>0.97916666666666663</v>
      </c>
      <c r="P154" s="10">
        <v>0.9375</v>
      </c>
      <c r="Q154" s="10">
        <v>2.0833333333333332E-2</v>
      </c>
    </row>
    <row r="155" spans="1:17" x14ac:dyDescent="0.3">
      <c r="A155" s="11"/>
      <c r="B155" s="11"/>
      <c r="C155" s="11"/>
      <c r="D155" s="11"/>
      <c r="E155" s="11"/>
      <c r="F155" s="9" t="s">
        <v>737</v>
      </c>
      <c r="G155" s="9"/>
      <c r="H155" s="9"/>
      <c r="I155" s="9"/>
      <c r="J155" s="9"/>
      <c r="K155" s="9"/>
      <c r="L155" s="9"/>
      <c r="M155" s="11"/>
      <c r="N155" s="11"/>
      <c r="O155" s="11"/>
      <c r="P155" s="11"/>
      <c r="Q155" s="11"/>
    </row>
    <row r="156" spans="1:17" x14ac:dyDescent="0.3">
      <c r="A156" s="10">
        <v>8.3333333333333329E-2</v>
      </c>
      <c r="B156" s="10">
        <v>8.3333333333333329E-2</v>
      </c>
      <c r="C156" s="10">
        <v>0</v>
      </c>
      <c r="D156" s="10">
        <v>0.95833333333333337</v>
      </c>
      <c r="E156" s="10">
        <v>4.1666666666666664E-2</v>
      </c>
      <c r="F156" s="9"/>
      <c r="G156" s="9"/>
      <c r="H156" s="9"/>
      <c r="I156" s="9"/>
      <c r="J156" s="9"/>
      <c r="K156" s="9"/>
      <c r="L156" s="9"/>
      <c r="M156" s="10">
        <v>8.3333333333333329E-2</v>
      </c>
      <c r="N156" s="10">
        <v>8.3333333333333329E-2</v>
      </c>
      <c r="O156" s="10">
        <v>0</v>
      </c>
      <c r="P156" s="10">
        <v>0.95833333333333337</v>
      </c>
      <c r="Q156" s="10">
        <v>4.1666666666666664E-2</v>
      </c>
    </row>
    <row r="157" spans="1:17" x14ac:dyDescent="0.3">
      <c r="A157" s="11"/>
      <c r="B157" s="11"/>
      <c r="C157" s="11"/>
      <c r="D157" s="11"/>
      <c r="E157" s="11"/>
      <c r="F157" s="9"/>
      <c r="G157" s="9"/>
      <c r="H157" s="9"/>
      <c r="I157" s="9"/>
      <c r="J157" s="9" t="s">
        <v>738</v>
      </c>
      <c r="K157" s="9" t="s">
        <v>739</v>
      </c>
      <c r="L157" s="9"/>
      <c r="M157" s="11"/>
      <c r="N157" s="11"/>
      <c r="O157" s="11"/>
      <c r="P157" s="11"/>
      <c r="Q157" s="11"/>
    </row>
    <row r="158" spans="1:17" x14ac:dyDescent="0.3">
      <c r="A158" s="10">
        <v>0.10416666666666667</v>
      </c>
      <c r="B158" s="10">
        <v>0.10416666666666667</v>
      </c>
      <c r="C158" s="10">
        <v>2.0833333333333332E-2</v>
      </c>
      <c r="D158" s="10">
        <v>0.97916666666666663</v>
      </c>
      <c r="E158" s="10">
        <v>6.25E-2</v>
      </c>
      <c r="F158" s="9"/>
      <c r="G158" s="9"/>
      <c r="H158" s="9"/>
      <c r="I158" s="9"/>
      <c r="J158" s="9"/>
      <c r="K158" s="9"/>
      <c r="L158" s="9"/>
      <c r="M158" s="10">
        <v>0.10416666666666667</v>
      </c>
      <c r="N158" s="10">
        <v>0.10416666666666667</v>
      </c>
      <c r="O158" s="10">
        <v>2.0833333333333332E-2</v>
      </c>
      <c r="P158" s="10">
        <v>0.97916666666666663</v>
      </c>
      <c r="Q158" s="10">
        <v>6.25E-2</v>
      </c>
    </row>
    <row r="159" spans="1:17" x14ac:dyDescent="0.3">
      <c r="A159" s="11"/>
      <c r="B159" s="11"/>
      <c r="C159" s="11"/>
      <c r="D159" s="11"/>
      <c r="E159" s="11"/>
      <c r="F159" s="9"/>
      <c r="G159" s="9" t="s">
        <v>740</v>
      </c>
      <c r="H159" s="9" t="s">
        <v>741</v>
      </c>
      <c r="I159" s="9"/>
      <c r="J159" s="9"/>
      <c r="K159" s="9"/>
      <c r="L159" s="9"/>
      <c r="M159" s="11"/>
      <c r="N159" s="11"/>
      <c r="O159" s="11"/>
      <c r="P159" s="11"/>
      <c r="Q159" s="11"/>
    </row>
    <row r="160" spans="1:17" x14ac:dyDescent="0.3">
      <c r="A160" s="10">
        <v>0.125</v>
      </c>
      <c r="B160" s="10">
        <v>0.125</v>
      </c>
      <c r="C160" s="10">
        <v>4.1666666666666664E-2</v>
      </c>
      <c r="D160" s="10">
        <v>0</v>
      </c>
      <c r="E160" s="10">
        <v>8.3333333333333329E-2</v>
      </c>
      <c r="F160" s="9"/>
      <c r="G160" s="9"/>
      <c r="H160" s="9"/>
      <c r="I160" s="9"/>
      <c r="J160" s="9"/>
      <c r="K160" s="9"/>
      <c r="L160" s="9"/>
      <c r="M160" s="10">
        <v>0.125</v>
      </c>
      <c r="N160" s="10">
        <v>0.125</v>
      </c>
      <c r="O160" s="10">
        <v>4.1666666666666664E-2</v>
      </c>
      <c r="P160" s="10">
        <v>0</v>
      </c>
      <c r="Q160" s="10">
        <v>8.3333333333333329E-2</v>
      </c>
    </row>
    <row r="161" spans="1:17" x14ac:dyDescent="0.3">
      <c r="A161" s="11"/>
      <c r="B161" s="11"/>
      <c r="C161" s="11"/>
      <c r="D161" s="11"/>
      <c r="E161" s="11"/>
      <c r="F161" s="9" t="s">
        <v>742</v>
      </c>
      <c r="G161" s="9"/>
      <c r="H161" s="9"/>
      <c r="I161" s="9"/>
      <c r="J161" s="9"/>
      <c r="K161" s="9"/>
      <c r="L161" s="9" t="s">
        <v>743</v>
      </c>
      <c r="M161" s="11"/>
      <c r="N161" s="11"/>
      <c r="O161" s="11"/>
      <c r="P161" s="11"/>
      <c r="Q161" s="11"/>
    </row>
    <row r="162" spans="1:17" x14ac:dyDescent="0.3">
      <c r="A162" s="10">
        <v>0.14583333333333334</v>
      </c>
      <c r="B162" s="10">
        <v>0.14583333333333334</v>
      </c>
      <c r="C162" s="10">
        <v>6.25E-2</v>
      </c>
      <c r="D162" s="10">
        <v>2.0833333333333332E-2</v>
      </c>
      <c r="E162" s="10">
        <v>0.10416666666666667</v>
      </c>
      <c r="F162" s="9"/>
      <c r="G162" s="9"/>
      <c r="H162" s="9"/>
      <c r="I162" s="9"/>
      <c r="J162" s="9"/>
      <c r="K162" s="9"/>
      <c r="L162" s="9"/>
      <c r="M162" s="10">
        <v>0.14583333333333334</v>
      </c>
      <c r="N162" s="10">
        <v>0.14583333333333334</v>
      </c>
      <c r="O162" s="10">
        <v>6.25E-2</v>
      </c>
      <c r="P162" s="10">
        <v>2.0833333333333332E-2</v>
      </c>
      <c r="Q162" s="10">
        <v>0.10416666666666667</v>
      </c>
    </row>
    <row r="163" spans="1:17" x14ac:dyDescent="0.3">
      <c r="A163" s="11"/>
      <c r="B163" s="11"/>
      <c r="C163" s="11"/>
      <c r="D163" s="11"/>
      <c r="E163" s="11"/>
      <c r="F163" s="9"/>
      <c r="G163" s="9" t="s">
        <v>658</v>
      </c>
      <c r="H163" s="9" t="s">
        <v>744</v>
      </c>
      <c r="I163" s="9" t="s">
        <v>745</v>
      </c>
      <c r="J163" s="9"/>
      <c r="K163" s="9"/>
      <c r="L163" s="9"/>
      <c r="M163" s="11"/>
      <c r="N163" s="11"/>
      <c r="O163" s="11"/>
      <c r="P163" s="11"/>
      <c r="Q163" s="11"/>
    </row>
    <row r="164" spans="1:17" x14ac:dyDescent="0.3">
      <c r="A164" s="10">
        <v>0.16666666666666666</v>
      </c>
      <c r="B164" s="10">
        <v>0.16666666666666666</v>
      </c>
      <c r="C164" s="10">
        <v>8.3333333333333329E-2</v>
      </c>
      <c r="D164" s="10">
        <v>4.1666666666666664E-2</v>
      </c>
      <c r="E164" s="10">
        <v>0.125</v>
      </c>
      <c r="F164" s="9"/>
      <c r="G164" s="9"/>
      <c r="H164" s="9"/>
      <c r="I164" s="9"/>
      <c r="J164" s="9" t="s">
        <v>746</v>
      </c>
      <c r="K164" s="9"/>
      <c r="L164" s="9"/>
      <c r="M164" s="10">
        <v>0.16666666666666666</v>
      </c>
      <c r="N164" s="10">
        <v>0.16666666666666666</v>
      </c>
      <c r="O164" s="10">
        <v>8.3333333333333329E-2</v>
      </c>
      <c r="P164" s="10">
        <v>4.1666666666666664E-2</v>
      </c>
      <c r="Q164" s="10">
        <v>0.125</v>
      </c>
    </row>
    <row r="165" spans="1:17" x14ac:dyDescent="0.3">
      <c r="A165" s="11"/>
      <c r="B165" s="11"/>
      <c r="C165" s="11"/>
      <c r="D165" s="11"/>
      <c r="E165" s="11"/>
      <c r="F165" s="9" t="s">
        <v>747</v>
      </c>
      <c r="G165" s="9"/>
      <c r="H165" s="9"/>
      <c r="I165" s="9"/>
      <c r="J165" s="9"/>
      <c r="K165" s="9" t="s">
        <v>748</v>
      </c>
      <c r="L165" s="9"/>
      <c r="M165" s="11"/>
      <c r="N165" s="11"/>
      <c r="O165" s="11"/>
      <c r="P165" s="11"/>
      <c r="Q165" s="11"/>
    </row>
    <row r="166" spans="1:17" x14ac:dyDescent="0.3">
      <c r="A166" s="8">
        <v>0.1875</v>
      </c>
      <c r="B166" s="8">
        <v>0.1875</v>
      </c>
      <c r="C166" s="8">
        <v>0.10416666666666667</v>
      </c>
      <c r="D166" s="8">
        <v>6.25E-2</v>
      </c>
      <c r="E166" s="8">
        <v>0.14583333333333334</v>
      </c>
      <c r="F166" s="9"/>
      <c r="G166" s="9"/>
      <c r="H166" s="9"/>
      <c r="I166" s="9"/>
      <c r="J166" s="9"/>
      <c r="K166" s="9"/>
      <c r="L166" s="9"/>
      <c r="M166" s="8">
        <v>0.1875</v>
      </c>
      <c r="N166" s="8">
        <v>0.1875</v>
      </c>
      <c r="O166" s="8">
        <v>0.10416666666666667</v>
      </c>
      <c r="P166" s="8">
        <v>6.25E-2</v>
      </c>
      <c r="Q166" s="8">
        <v>0.14583333333333334</v>
      </c>
    </row>
    <row r="167" spans="1:17" x14ac:dyDescent="0.3">
      <c r="A167" s="8">
        <v>0.20833333333333334</v>
      </c>
      <c r="B167" s="8">
        <v>0.20833333333333334</v>
      </c>
      <c r="C167" s="8">
        <v>0.125</v>
      </c>
      <c r="D167" s="8">
        <v>8.3333333333333329E-2</v>
      </c>
      <c r="E167" s="8">
        <v>0.16666666666666666</v>
      </c>
      <c r="F167" s="9"/>
      <c r="G167" s="9"/>
      <c r="H167" s="9"/>
      <c r="I167" s="9"/>
      <c r="J167" s="9"/>
      <c r="K167" s="9"/>
      <c r="L167" s="9"/>
      <c r="M167" s="8">
        <v>0.20833333333333334</v>
      </c>
      <c r="N167" s="8">
        <v>0.20833333333333334</v>
      </c>
      <c r="O167" s="8">
        <v>0.125</v>
      </c>
      <c r="P167" s="8">
        <v>8.3333333333333329E-2</v>
      </c>
      <c r="Q167" s="8">
        <v>0.16666666666666666</v>
      </c>
    </row>
    <row r="168" spans="1:17" x14ac:dyDescent="0.3">
      <c r="A168" s="10">
        <v>0.22916666666666666</v>
      </c>
      <c r="B168" s="10">
        <v>0.22916666666666666</v>
      </c>
      <c r="C168" s="10">
        <v>0.14583333333333334</v>
      </c>
      <c r="D168" s="10">
        <v>0.10416666666666667</v>
      </c>
      <c r="E168" s="10">
        <v>0.1875</v>
      </c>
      <c r="F168" s="9"/>
      <c r="G168" s="9"/>
      <c r="H168" s="9"/>
      <c r="I168" s="9"/>
      <c r="J168" s="9"/>
      <c r="K168" s="9"/>
      <c r="L168" s="9"/>
      <c r="M168" s="10">
        <v>0.22916666666666666</v>
      </c>
      <c r="N168" s="10">
        <v>0.22916666666666666</v>
      </c>
      <c r="O168" s="10">
        <v>0.14583333333333334</v>
      </c>
      <c r="P168" s="10">
        <v>0.10416666666666667</v>
      </c>
      <c r="Q168" s="10">
        <v>0.1875</v>
      </c>
    </row>
    <row r="169" spans="1:17" ht="26.4" x14ac:dyDescent="0.3">
      <c r="A169" s="11"/>
      <c r="B169" s="11"/>
      <c r="C169" s="11"/>
      <c r="D169" s="11"/>
      <c r="E169" s="11"/>
      <c r="F169" s="9"/>
      <c r="G169" s="9"/>
      <c r="H169" s="9"/>
      <c r="I169" s="12" t="s">
        <v>660</v>
      </c>
      <c r="J169" s="9"/>
      <c r="K169" s="9"/>
      <c r="L169" s="12" t="s">
        <v>749</v>
      </c>
      <c r="M169" s="11"/>
      <c r="N169" s="11"/>
      <c r="O169" s="11"/>
      <c r="P169" s="11"/>
      <c r="Q169" s="11"/>
    </row>
    <row r="170" spans="1:17" x14ac:dyDescent="0.3">
      <c r="A170" s="18"/>
      <c r="B170" s="18"/>
      <c r="C170" s="18"/>
      <c r="D170" s="18"/>
      <c r="E170" s="18"/>
      <c r="F170" s="18"/>
      <c r="G170" s="18"/>
      <c r="H170" s="18"/>
      <c r="I170" s="18"/>
      <c r="J170" s="18"/>
      <c r="K170" s="18"/>
      <c r="L170" s="18"/>
      <c r="M170" s="18"/>
      <c r="N170" s="18"/>
      <c r="O170" s="18"/>
      <c r="P170" s="18"/>
      <c r="Q170" s="18"/>
    </row>
    <row r="171" spans="1:17" x14ac:dyDescent="0.3">
      <c r="F171" s="5" t="s">
        <v>543</v>
      </c>
      <c r="G171" s="5" t="s">
        <v>543</v>
      </c>
      <c r="H171" s="5" t="s">
        <v>543</v>
      </c>
      <c r="I171" s="5" t="s">
        <v>543</v>
      </c>
      <c r="J171" s="5" t="s">
        <v>543</v>
      </c>
      <c r="K171" s="5" t="s">
        <v>543</v>
      </c>
      <c r="L171" s="5" t="s">
        <v>543</v>
      </c>
    </row>
    <row r="172" spans="1:17" x14ac:dyDescent="0.3">
      <c r="F172" s="6">
        <f>DATE(2022,11,14)</f>
        <v>44879</v>
      </c>
      <c r="G172" s="6">
        <f>DATE(2022,11,15)</f>
        <v>44880</v>
      </c>
      <c r="H172" s="6">
        <f>DATE(2022,11,16)</f>
        <v>44881</v>
      </c>
      <c r="I172" s="6">
        <f>DATE(2022,11,17)</f>
        <v>44882</v>
      </c>
      <c r="J172" s="6">
        <f>DATE(2022,11,18)</f>
        <v>44883</v>
      </c>
      <c r="K172" s="6">
        <f>DATE(2022,11,19)</f>
        <v>44884</v>
      </c>
      <c r="L172" s="6">
        <f>DATE(2022,11,20)</f>
        <v>44885</v>
      </c>
    </row>
    <row r="173" spans="1:17" x14ac:dyDescent="0.3">
      <c r="A173" s="7" t="s">
        <v>544</v>
      </c>
      <c r="B173" s="7" t="s">
        <v>545</v>
      </c>
      <c r="C173" s="7" t="s">
        <v>546</v>
      </c>
      <c r="D173" s="7" t="s">
        <v>547</v>
      </c>
      <c r="E173" s="7" t="s">
        <v>548</v>
      </c>
      <c r="F173" s="5" t="s">
        <v>549</v>
      </c>
      <c r="G173" s="5" t="s">
        <v>550</v>
      </c>
      <c r="H173" s="5" t="s">
        <v>551</v>
      </c>
      <c r="I173" s="5" t="s">
        <v>552</v>
      </c>
      <c r="J173" s="5" t="s">
        <v>553</v>
      </c>
      <c r="K173" s="5" t="s">
        <v>554</v>
      </c>
      <c r="L173" s="5" t="s">
        <v>555</v>
      </c>
      <c r="M173" s="7" t="s">
        <v>544</v>
      </c>
      <c r="N173" s="7" t="s">
        <v>545</v>
      </c>
      <c r="O173" s="7" t="s">
        <v>546</v>
      </c>
      <c r="P173" s="7" t="s">
        <v>547</v>
      </c>
      <c r="Q173" s="7" t="s">
        <v>548</v>
      </c>
    </row>
    <row r="174" spans="1:17" x14ac:dyDescent="0.3">
      <c r="A174" s="10">
        <v>0.25</v>
      </c>
      <c r="B174" s="10">
        <v>0.25</v>
      </c>
      <c r="C174" s="10">
        <v>0.16666666666666666</v>
      </c>
      <c r="D174" s="10">
        <v>0.125</v>
      </c>
      <c r="E174" s="10">
        <v>0.20833333333333334</v>
      </c>
      <c r="F174" s="9" t="s">
        <v>749</v>
      </c>
      <c r="G174" s="9" t="s">
        <v>750</v>
      </c>
      <c r="H174" s="12" t="s">
        <v>751</v>
      </c>
      <c r="I174" s="9" t="s">
        <v>752</v>
      </c>
      <c r="J174" s="9" t="s">
        <v>753</v>
      </c>
      <c r="K174" s="9" t="s">
        <v>754</v>
      </c>
      <c r="L174" s="9" t="s">
        <v>755</v>
      </c>
      <c r="M174" s="10">
        <v>0.25</v>
      </c>
      <c r="N174" s="10">
        <v>0.25</v>
      </c>
      <c r="O174" s="10">
        <v>0.16666666666666666</v>
      </c>
      <c r="P174" s="10">
        <v>0.125</v>
      </c>
      <c r="Q174" s="10">
        <v>0.20833333333333334</v>
      </c>
    </row>
    <row r="175" spans="1:17" x14ac:dyDescent="0.3">
      <c r="A175" s="11"/>
      <c r="B175" s="11"/>
      <c r="C175" s="11"/>
      <c r="D175" s="11"/>
      <c r="E175" s="11"/>
      <c r="F175" s="9"/>
      <c r="G175" s="9"/>
      <c r="H175" s="9" t="s">
        <v>756</v>
      </c>
      <c r="I175" s="9"/>
      <c r="J175" s="9"/>
      <c r="K175" s="9"/>
      <c r="L175" s="9"/>
      <c r="M175" s="11"/>
      <c r="N175" s="11"/>
      <c r="O175" s="11"/>
      <c r="P175" s="11"/>
      <c r="Q175" s="11"/>
    </row>
    <row r="176" spans="1:17" x14ac:dyDescent="0.3">
      <c r="A176" s="8">
        <v>0.27083333333333331</v>
      </c>
      <c r="B176" s="8">
        <v>0.27083333333333331</v>
      </c>
      <c r="C176" s="8">
        <v>0.1875</v>
      </c>
      <c r="D176" s="8">
        <v>0.14583333333333334</v>
      </c>
      <c r="E176" s="8">
        <v>0.22916666666666666</v>
      </c>
      <c r="F176" s="9"/>
      <c r="G176" s="9" t="s">
        <v>757</v>
      </c>
      <c r="H176" s="9"/>
      <c r="I176" s="9"/>
      <c r="J176" s="9"/>
      <c r="K176" s="9"/>
      <c r="L176" s="9"/>
      <c r="M176" s="8">
        <v>0.27083333333333331</v>
      </c>
      <c r="N176" s="8">
        <v>0.27083333333333331</v>
      </c>
      <c r="O176" s="8">
        <v>0.1875</v>
      </c>
      <c r="P176" s="8">
        <v>0.14583333333333334</v>
      </c>
      <c r="Q176" s="8">
        <v>0.22916666666666666</v>
      </c>
    </row>
    <row r="177" spans="1:17" x14ac:dyDescent="0.3">
      <c r="A177" s="8">
        <v>0.29166666666666669</v>
      </c>
      <c r="B177" s="8">
        <v>0.29166666666666669</v>
      </c>
      <c r="C177" s="8">
        <v>0.20833333333333334</v>
      </c>
      <c r="D177" s="8">
        <v>0.16666666666666666</v>
      </c>
      <c r="E177" s="8">
        <v>0.25</v>
      </c>
      <c r="F177" s="9"/>
      <c r="G177" s="9"/>
      <c r="H177" s="9"/>
      <c r="I177" s="9"/>
      <c r="J177" s="9"/>
      <c r="K177" s="9"/>
      <c r="L177" s="9"/>
      <c r="M177" s="8">
        <v>0.29166666666666669</v>
      </c>
      <c r="N177" s="8">
        <v>0.29166666666666669</v>
      </c>
      <c r="O177" s="8">
        <v>0.20833333333333334</v>
      </c>
      <c r="P177" s="8">
        <v>0.16666666666666666</v>
      </c>
      <c r="Q177" s="8">
        <v>0.25</v>
      </c>
    </row>
    <row r="178" spans="1:17" x14ac:dyDescent="0.3">
      <c r="A178" s="8">
        <v>0.3125</v>
      </c>
      <c r="B178" s="8">
        <v>0.3125</v>
      </c>
      <c r="C178" s="8">
        <v>0.22916666666666666</v>
      </c>
      <c r="D178" s="8">
        <v>0.1875</v>
      </c>
      <c r="E178" s="8">
        <v>0.27083333333333331</v>
      </c>
      <c r="F178" s="9" t="s">
        <v>758</v>
      </c>
      <c r="G178" s="9"/>
      <c r="H178" s="9"/>
      <c r="I178" s="9"/>
      <c r="J178" s="9"/>
      <c r="K178" s="9"/>
      <c r="L178" s="9" t="s">
        <v>759</v>
      </c>
      <c r="M178" s="8">
        <v>0.3125</v>
      </c>
      <c r="N178" s="8">
        <v>0.3125</v>
      </c>
      <c r="O178" s="8">
        <v>0.22916666666666666</v>
      </c>
      <c r="P178" s="8">
        <v>0.1875</v>
      </c>
      <c r="Q178" s="8">
        <v>0.27083333333333331</v>
      </c>
    </row>
    <row r="179" spans="1:17" x14ac:dyDescent="0.3">
      <c r="A179" s="10">
        <v>0.33333333333333331</v>
      </c>
      <c r="B179" s="10">
        <v>0.33333333333333331</v>
      </c>
      <c r="C179" s="10">
        <v>0.25</v>
      </c>
      <c r="D179" s="10">
        <v>0.20833333333333334</v>
      </c>
      <c r="E179" s="10">
        <v>0.29166666666666669</v>
      </c>
      <c r="F179" s="9"/>
      <c r="G179" s="9"/>
      <c r="H179" s="9"/>
      <c r="I179" s="12" t="s">
        <v>760</v>
      </c>
      <c r="J179" s="9" t="s">
        <v>761</v>
      </c>
      <c r="K179" s="9" t="s">
        <v>762</v>
      </c>
      <c r="L179" s="9"/>
      <c r="M179" s="10">
        <v>0.33333333333333331</v>
      </c>
      <c r="N179" s="10">
        <v>0.33333333333333331</v>
      </c>
      <c r="O179" s="10">
        <v>0.25</v>
      </c>
      <c r="P179" s="10">
        <v>0.20833333333333334</v>
      </c>
      <c r="Q179" s="10">
        <v>0.29166666666666669</v>
      </c>
    </row>
    <row r="180" spans="1:17" x14ac:dyDescent="0.3">
      <c r="A180" s="11"/>
      <c r="B180" s="11"/>
      <c r="C180" s="11"/>
      <c r="D180" s="11"/>
      <c r="E180" s="11"/>
      <c r="F180" s="9"/>
      <c r="G180" s="9"/>
      <c r="H180" s="9" t="s">
        <v>763</v>
      </c>
      <c r="I180" s="9" t="s">
        <v>764</v>
      </c>
      <c r="J180" s="9"/>
      <c r="K180" s="9"/>
      <c r="L180" s="9"/>
      <c r="M180" s="11"/>
      <c r="N180" s="11"/>
      <c r="O180" s="11"/>
      <c r="P180" s="11"/>
      <c r="Q180" s="11"/>
    </row>
    <row r="181" spans="1:17" x14ac:dyDescent="0.3">
      <c r="A181" s="8">
        <v>0.35416666666666669</v>
      </c>
      <c r="B181" s="8">
        <v>0.35416666666666669</v>
      </c>
      <c r="C181" s="8">
        <v>0.27083333333333331</v>
      </c>
      <c r="D181" s="8">
        <v>0.22916666666666666</v>
      </c>
      <c r="E181" s="8">
        <v>0.3125</v>
      </c>
      <c r="F181" s="9"/>
      <c r="G181" s="12" t="s">
        <v>765</v>
      </c>
      <c r="H181" s="9"/>
      <c r="I181" s="9"/>
      <c r="J181" s="9"/>
      <c r="K181" s="9"/>
      <c r="L181" s="9"/>
      <c r="M181" s="8">
        <v>0.35416666666666669</v>
      </c>
      <c r="N181" s="8">
        <v>0.35416666666666669</v>
      </c>
      <c r="O181" s="8">
        <v>0.27083333333333331</v>
      </c>
      <c r="P181" s="8">
        <v>0.22916666666666666</v>
      </c>
      <c r="Q181" s="8">
        <v>0.3125</v>
      </c>
    </row>
    <row r="182" spans="1:17" x14ac:dyDescent="0.3">
      <c r="A182" s="8">
        <v>0.375</v>
      </c>
      <c r="B182" s="8">
        <v>0.375</v>
      </c>
      <c r="C182" s="8">
        <v>0.29166666666666669</v>
      </c>
      <c r="D182" s="8">
        <v>0.25</v>
      </c>
      <c r="E182" s="8">
        <v>0.33333333333333331</v>
      </c>
      <c r="F182" s="9"/>
      <c r="G182" s="9" t="s">
        <v>766</v>
      </c>
      <c r="H182" s="9"/>
      <c r="I182" s="9"/>
      <c r="J182" s="9"/>
      <c r="K182" s="9"/>
      <c r="L182" s="9"/>
      <c r="M182" s="8">
        <v>0.375</v>
      </c>
      <c r="N182" s="8">
        <v>0.375</v>
      </c>
      <c r="O182" s="8">
        <v>0.29166666666666669</v>
      </c>
      <c r="P182" s="8">
        <v>0.25</v>
      </c>
      <c r="Q182" s="8">
        <v>0.33333333333333331</v>
      </c>
    </row>
    <row r="183" spans="1:17" x14ac:dyDescent="0.3">
      <c r="A183" s="10">
        <v>0.39583333333333331</v>
      </c>
      <c r="B183" s="10">
        <v>0.39583333333333331</v>
      </c>
      <c r="C183" s="10">
        <v>0.3125</v>
      </c>
      <c r="D183" s="10">
        <v>0.27083333333333331</v>
      </c>
      <c r="E183" s="10">
        <v>0.35416666666666669</v>
      </c>
      <c r="F183" s="9"/>
      <c r="G183" s="9"/>
      <c r="H183" s="9"/>
      <c r="I183" s="9"/>
      <c r="J183" s="9"/>
      <c r="K183" s="9"/>
      <c r="L183" s="9"/>
      <c r="M183" s="10">
        <v>0.39583333333333331</v>
      </c>
      <c r="N183" s="10">
        <v>0.39583333333333331</v>
      </c>
      <c r="O183" s="10">
        <v>0.3125</v>
      </c>
      <c r="P183" s="10">
        <v>0.27083333333333331</v>
      </c>
      <c r="Q183" s="10">
        <v>0.35416666666666669</v>
      </c>
    </row>
    <row r="184" spans="1:17" x14ac:dyDescent="0.3">
      <c r="A184" s="11"/>
      <c r="B184" s="11"/>
      <c r="C184" s="11"/>
      <c r="D184" s="11"/>
      <c r="E184" s="11"/>
      <c r="F184" s="9"/>
      <c r="G184" s="9"/>
      <c r="H184" s="9"/>
      <c r="I184" s="9"/>
      <c r="J184" s="9"/>
      <c r="K184" s="9" t="s">
        <v>767</v>
      </c>
      <c r="L184" s="9"/>
      <c r="M184" s="11"/>
      <c r="N184" s="11"/>
      <c r="O184" s="11"/>
      <c r="P184" s="11"/>
      <c r="Q184" s="11"/>
    </row>
    <row r="185" spans="1:17" x14ac:dyDescent="0.3">
      <c r="A185" s="10">
        <v>0.41666666666666669</v>
      </c>
      <c r="B185" s="10">
        <v>0.41666666666666669</v>
      </c>
      <c r="C185" s="10">
        <v>0.33333333333333331</v>
      </c>
      <c r="D185" s="10">
        <v>0.29166666666666669</v>
      </c>
      <c r="E185" s="10">
        <v>0.375</v>
      </c>
      <c r="F185" s="9"/>
      <c r="G185" s="9"/>
      <c r="H185" s="9"/>
      <c r="I185" s="9"/>
      <c r="J185" s="9"/>
      <c r="K185" s="9"/>
      <c r="L185" s="9"/>
      <c r="M185" s="10">
        <v>0.41666666666666669</v>
      </c>
      <c r="N185" s="10">
        <v>0.41666666666666669</v>
      </c>
      <c r="O185" s="10">
        <v>0.33333333333333331</v>
      </c>
      <c r="P185" s="10">
        <v>0.29166666666666669</v>
      </c>
      <c r="Q185" s="10">
        <v>0.375</v>
      </c>
    </row>
    <row r="186" spans="1:17" x14ac:dyDescent="0.3">
      <c r="A186" s="11"/>
      <c r="B186" s="11"/>
      <c r="C186" s="11"/>
      <c r="D186" s="11"/>
      <c r="E186" s="11"/>
      <c r="F186" s="9" t="s">
        <v>768</v>
      </c>
      <c r="G186" s="9"/>
      <c r="H186" s="9" t="s">
        <v>769</v>
      </c>
      <c r="I186" s="9" t="s">
        <v>770</v>
      </c>
      <c r="J186" s="9" t="s">
        <v>771</v>
      </c>
      <c r="K186" s="9"/>
      <c r="L186" s="9" t="s">
        <v>772</v>
      </c>
      <c r="M186" s="11"/>
      <c r="N186" s="11"/>
      <c r="O186" s="11"/>
      <c r="P186" s="11"/>
      <c r="Q186" s="11"/>
    </row>
    <row r="187" spans="1:17" x14ac:dyDescent="0.3">
      <c r="A187" s="10">
        <v>0.4375</v>
      </c>
      <c r="B187" s="10">
        <v>0.4375</v>
      </c>
      <c r="C187" s="10">
        <v>0.35416666666666669</v>
      </c>
      <c r="D187" s="10">
        <v>0.3125</v>
      </c>
      <c r="E187" s="10">
        <v>0.39583333333333331</v>
      </c>
      <c r="F187" s="9"/>
      <c r="G187" s="9"/>
      <c r="H187" s="9"/>
      <c r="I187" s="9"/>
      <c r="J187" s="9"/>
      <c r="K187" s="9"/>
      <c r="L187" s="9"/>
      <c r="M187" s="10">
        <v>0.4375</v>
      </c>
      <c r="N187" s="10">
        <v>0.4375</v>
      </c>
      <c r="O187" s="10">
        <v>0.35416666666666669</v>
      </c>
      <c r="P187" s="10">
        <v>0.3125</v>
      </c>
      <c r="Q187" s="10">
        <v>0.39583333333333331</v>
      </c>
    </row>
    <row r="188" spans="1:17" x14ac:dyDescent="0.3">
      <c r="A188" s="11"/>
      <c r="B188" s="11"/>
      <c r="C188" s="11"/>
      <c r="D188" s="11"/>
      <c r="E188" s="11"/>
      <c r="F188" s="9"/>
      <c r="G188" s="9" t="s">
        <v>773</v>
      </c>
      <c r="H188" s="9"/>
      <c r="I188" s="9"/>
      <c r="J188" s="9"/>
      <c r="K188" s="9"/>
      <c r="L188" s="9"/>
      <c r="M188" s="11"/>
      <c r="N188" s="11"/>
      <c r="O188" s="11"/>
      <c r="P188" s="11"/>
      <c r="Q188" s="11"/>
    </row>
    <row r="189" spans="1:17" x14ac:dyDescent="0.3">
      <c r="A189" s="8">
        <v>0.45833333333333331</v>
      </c>
      <c r="B189" s="8">
        <v>0.45833333333333331</v>
      </c>
      <c r="C189" s="8">
        <v>0.375</v>
      </c>
      <c r="D189" s="8">
        <v>0.33333333333333331</v>
      </c>
      <c r="E189" s="8">
        <v>0.41666666666666669</v>
      </c>
      <c r="F189" s="9"/>
      <c r="G189" s="9"/>
      <c r="H189" s="9"/>
      <c r="I189" s="9"/>
      <c r="J189" s="9"/>
      <c r="K189" s="9"/>
      <c r="L189" s="9"/>
      <c r="M189" s="8">
        <v>0.45833333333333331</v>
      </c>
      <c r="N189" s="8">
        <v>0.45833333333333331</v>
      </c>
      <c r="O189" s="8">
        <v>0.375</v>
      </c>
      <c r="P189" s="8">
        <v>0.33333333333333331</v>
      </c>
      <c r="Q189" s="8">
        <v>0.41666666666666669</v>
      </c>
    </row>
    <row r="190" spans="1:17" x14ac:dyDescent="0.3">
      <c r="A190" s="8">
        <v>0.47916666666666669</v>
      </c>
      <c r="B190" s="8">
        <v>0.47916666666666669</v>
      </c>
      <c r="C190" s="8">
        <v>0.39583333333333331</v>
      </c>
      <c r="D190" s="8">
        <v>0.35416666666666669</v>
      </c>
      <c r="E190" s="8">
        <v>0.4375</v>
      </c>
      <c r="F190" s="9"/>
      <c r="G190" s="9"/>
      <c r="H190" s="9"/>
      <c r="I190" s="9"/>
      <c r="J190" s="9"/>
      <c r="K190" s="9"/>
      <c r="L190" s="9"/>
      <c r="M190" s="8">
        <v>0.47916666666666669</v>
      </c>
      <c r="N190" s="8">
        <v>0.47916666666666669</v>
      </c>
      <c r="O190" s="8">
        <v>0.39583333333333331</v>
      </c>
      <c r="P190" s="8">
        <v>0.35416666666666669</v>
      </c>
      <c r="Q190" s="8">
        <v>0.4375</v>
      </c>
    </row>
    <row r="191" spans="1:17" x14ac:dyDescent="0.3">
      <c r="A191" s="10">
        <v>0.5</v>
      </c>
      <c r="B191" s="10">
        <v>0.5</v>
      </c>
      <c r="C191" s="10">
        <v>0.41666666666666669</v>
      </c>
      <c r="D191" s="10">
        <v>0.375</v>
      </c>
      <c r="E191" s="10">
        <v>0.45833333333333331</v>
      </c>
      <c r="F191" s="9"/>
      <c r="G191" s="9"/>
      <c r="H191" s="9"/>
      <c r="I191" s="9"/>
      <c r="J191" s="9"/>
      <c r="K191" s="13" t="s">
        <v>774</v>
      </c>
      <c r="L191" s="13" t="s">
        <v>775</v>
      </c>
      <c r="M191" s="10">
        <v>0.5</v>
      </c>
      <c r="N191" s="10">
        <v>0.5</v>
      </c>
      <c r="O191" s="10">
        <v>0.41666666666666669</v>
      </c>
      <c r="P191" s="10">
        <v>0.375</v>
      </c>
      <c r="Q191" s="10">
        <v>0.45833333333333331</v>
      </c>
    </row>
    <row r="192" spans="1:17" x14ac:dyDescent="0.3">
      <c r="A192" s="11"/>
      <c r="B192" s="11"/>
      <c r="C192" s="11"/>
      <c r="D192" s="11"/>
      <c r="E192" s="11"/>
      <c r="F192" s="9" t="s">
        <v>776</v>
      </c>
      <c r="G192" s="9"/>
      <c r="H192" s="9" t="s">
        <v>777</v>
      </c>
      <c r="I192" s="9" t="s">
        <v>778</v>
      </c>
      <c r="J192" s="9" t="s">
        <v>779</v>
      </c>
      <c r="K192" s="13"/>
      <c r="L192" s="13"/>
      <c r="M192" s="11"/>
      <c r="N192" s="11"/>
      <c r="O192" s="11"/>
      <c r="P192" s="11"/>
      <c r="Q192" s="11"/>
    </row>
    <row r="193" spans="1:17" x14ac:dyDescent="0.3">
      <c r="A193" s="10">
        <v>0.52083333333333337</v>
      </c>
      <c r="B193" s="10">
        <v>0.52083333333333337</v>
      </c>
      <c r="C193" s="10">
        <v>0.4375</v>
      </c>
      <c r="D193" s="10">
        <v>0.39583333333333331</v>
      </c>
      <c r="E193" s="10">
        <v>0.47916666666666669</v>
      </c>
      <c r="F193" s="9"/>
      <c r="G193" s="9" t="s">
        <v>780</v>
      </c>
      <c r="H193" s="9"/>
      <c r="I193" s="9"/>
      <c r="J193" s="9"/>
      <c r="K193" s="13"/>
      <c r="L193" s="13"/>
      <c r="M193" s="10">
        <v>0.52083333333333337</v>
      </c>
      <c r="N193" s="10">
        <v>0.52083333333333337</v>
      </c>
      <c r="O193" s="10">
        <v>0.4375</v>
      </c>
      <c r="P193" s="10">
        <v>0.39583333333333331</v>
      </c>
      <c r="Q193" s="10">
        <v>0.47916666666666669</v>
      </c>
    </row>
    <row r="194" spans="1:17" x14ac:dyDescent="0.3">
      <c r="A194" s="11"/>
      <c r="B194" s="11"/>
      <c r="C194" s="11"/>
      <c r="D194" s="11"/>
      <c r="E194" s="11"/>
      <c r="F194" s="9"/>
      <c r="G194" s="9"/>
      <c r="H194" s="9"/>
      <c r="I194" s="9"/>
      <c r="J194" s="9"/>
      <c r="K194" s="13"/>
      <c r="L194" s="13" t="s">
        <v>781</v>
      </c>
      <c r="M194" s="11"/>
      <c r="N194" s="11"/>
      <c r="O194" s="11"/>
      <c r="P194" s="11"/>
      <c r="Q194" s="11"/>
    </row>
    <row r="195" spans="1:17" x14ac:dyDescent="0.3">
      <c r="A195" s="10">
        <v>0.54166666666666663</v>
      </c>
      <c r="B195" s="10">
        <v>0.54166666666666663</v>
      </c>
      <c r="C195" s="10">
        <v>0.45833333333333331</v>
      </c>
      <c r="D195" s="10">
        <v>0.41666666666666669</v>
      </c>
      <c r="E195" s="10">
        <v>0.5</v>
      </c>
      <c r="F195" s="9"/>
      <c r="G195" s="9"/>
      <c r="H195" s="9"/>
      <c r="I195" s="9"/>
      <c r="J195" s="9"/>
      <c r="K195" s="13"/>
      <c r="L195" s="13"/>
      <c r="M195" s="10">
        <v>0.54166666666666663</v>
      </c>
      <c r="N195" s="10">
        <v>0.54166666666666663</v>
      </c>
      <c r="O195" s="10">
        <v>0.45833333333333331</v>
      </c>
      <c r="P195" s="10">
        <v>0.41666666666666669</v>
      </c>
      <c r="Q195" s="10">
        <v>0.5</v>
      </c>
    </row>
    <row r="196" spans="1:17" x14ac:dyDescent="0.3">
      <c r="A196" s="11"/>
      <c r="B196" s="11"/>
      <c r="C196" s="11"/>
      <c r="D196" s="11"/>
      <c r="E196" s="11"/>
      <c r="F196" s="9"/>
      <c r="G196" s="9"/>
      <c r="H196" s="9"/>
      <c r="I196" s="9"/>
      <c r="J196" s="9"/>
      <c r="K196" s="13" t="s">
        <v>782</v>
      </c>
      <c r="L196" s="13"/>
      <c r="M196" s="11"/>
      <c r="N196" s="11"/>
      <c r="O196" s="11"/>
      <c r="P196" s="11"/>
      <c r="Q196" s="11"/>
    </row>
    <row r="197" spans="1:17" x14ac:dyDescent="0.3">
      <c r="A197" s="10">
        <v>0.5625</v>
      </c>
      <c r="B197" s="10">
        <v>0.5625</v>
      </c>
      <c r="C197" s="10">
        <v>0.47916666666666669</v>
      </c>
      <c r="D197" s="10">
        <v>0.4375</v>
      </c>
      <c r="E197" s="10">
        <v>0.52083333333333337</v>
      </c>
      <c r="F197" s="9"/>
      <c r="G197" s="9"/>
      <c r="H197" s="9"/>
      <c r="I197" s="9"/>
      <c r="J197" s="9"/>
      <c r="K197" s="13"/>
      <c r="L197" s="13"/>
      <c r="M197" s="10">
        <v>0.5625</v>
      </c>
      <c r="N197" s="10">
        <v>0.5625</v>
      </c>
      <c r="O197" s="10">
        <v>0.47916666666666669</v>
      </c>
      <c r="P197" s="10">
        <v>0.4375</v>
      </c>
      <c r="Q197" s="10">
        <v>0.52083333333333337</v>
      </c>
    </row>
    <row r="198" spans="1:17" x14ac:dyDescent="0.3">
      <c r="A198" s="11"/>
      <c r="B198" s="11"/>
      <c r="C198" s="11"/>
      <c r="D198" s="11"/>
      <c r="E198" s="11"/>
      <c r="F198" s="9"/>
      <c r="G198" s="9"/>
      <c r="H198" s="9" t="s">
        <v>783</v>
      </c>
      <c r="I198" s="9"/>
      <c r="J198" s="9"/>
      <c r="K198" s="13"/>
      <c r="L198" s="13" t="s">
        <v>784</v>
      </c>
      <c r="M198" s="11"/>
      <c r="N198" s="11"/>
      <c r="O198" s="11"/>
      <c r="P198" s="11"/>
      <c r="Q198" s="11"/>
    </row>
    <row r="199" spans="1:17" x14ac:dyDescent="0.3">
      <c r="A199" s="10">
        <v>0.58333333333333337</v>
      </c>
      <c r="B199" s="10">
        <v>0.58333333333333337</v>
      </c>
      <c r="C199" s="10">
        <v>0.5</v>
      </c>
      <c r="D199" s="10">
        <v>0.45833333333333331</v>
      </c>
      <c r="E199" s="10">
        <v>0.54166666666666663</v>
      </c>
      <c r="F199" s="9"/>
      <c r="G199" s="9"/>
      <c r="H199" s="9"/>
      <c r="I199" s="9"/>
      <c r="J199" s="9"/>
      <c r="K199" s="13"/>
      <c r="L199" s="13"/>
      <c r="M199" s="10">
        <v>0.58333333333333337</v>
      </c>
      <c r="N199" s="10">
        <v>0.58333333333333337</v>
      </c>
      <c r="O199" s="10">
        <v>0.5</v>
      </c>
      <c r="P199" s="10">
        <v>0.45833333333333331</v>
      </c>
      <c r="Q199" s="10">
        <v>0.54166666666666663</v>
      </c>
    </row>
    <row r="200" spans="1:17" x14ac:dyDescent="0.3">
      <c r="A200" s="11"/>
      <c r="B200" s="11"/>
      <c r="C200" s="11"/>
      <c r="D200" s="11"/>
      <c r="E200" s="11"/>
      <c r="F200" s="9"/>
      <c r="G200" s="9" t="s">
        <v>785</v>
      </c>
      <c r="H200" s="9"/>
      <c r="I200" s="9" t="s">
        <v>786</v>
      </c>
      <c r="J200" s="9"/>
      <c r="K200" s="13" t="s">
        <v>787</v>
      </c>
      <c r="L200" s="13"/>
      <c r="M200" s="11"/>
      <c r="N200" s="11"/>
      <c r="O200" s="11"/>
      <c r="P200" s="11"/>
      <c r="Q200" s="11"/>
    </row>
    <row r="201" spans="1:17" x14ac:dyDescent="0.3">
      <c r="A201" s="10">
        <v>0.60416666666666663</v>
      </c>
      <c r="B201" s="10">
        <v>0.60416666666666663</v>
      </c>
      <c r="C201" s="10">
        <v>0.52083333333333337</v>
      </c>
      <c r="D201" s="10">
        <v>0.47916666666666669</v>
      </c>
      <c r="E201" s="10">
        <v>0.5625</v>
      </c>
      <c r="F201" s="9"/>
      <c r="G201" s="9"/>
      <c r="H201" s="9"/>
      <c r="I201" s="9"/>
      <c r="J201" s="9"/>
      <c r="K201" s="13"/>
      <c r="L201" s="13"/>
      <c r="M201" s="10">
        <v>0.60416666666666663</v>
      </c>
      <c r="N201" s="10">
        <v>0.60416666666666663</v>
      </c>
      <c r="O201" s="10">
        <v>0.52083333333333337</v>
      </c>
      <c r="P201" s="10">
        <v>0.47916666666666669</v>
      </c>
      <c r="Q201" s="10">
        <v>0.5625</v>
      </c>
    </row>
    <row r="202" spans="1:17" x14ac:dyDescent="0.3">
      <c r="A202" s="11"/>
      <c r="B202" s="11"/>
      <c r="C202" s="11"/>
      <c r="D202" s="11"/>
      <c r="E202" s="11"/>
      <c r="F202" s="9" t="s">
        <v>788</v>
      </c>
      <c r="G202" s="9"/>
      <c r="H202" s="9"/>
      <c r="I202" s="9"/>
      <c r="J202" s="9"/>
      <c r="K202" s="13"/>
      <c r="L202" s="13" t="s">
        <v>789</v>
      </c>
      <c r="M202" s="11"/>
      <c r="N202" s="11"/>
      <c r="O202" s="11"/>
      <c r="P202" s="11"/>
      <c r="Q202" s="11"/>
    </row>
    <row r="203" spans="1:17" x14ac:dyDescent="0.3">
      <c r="A203" s="10">
        <v>0.625</v>
      </c>
      <c r="B203" s="10">
        <v>0.625</v>
      </c>
      <c r="C203" s="10">
        <v>0.54166666666666663</v>
      </c>
      <c r="D203" s="10">
        <v>0.5</v>
      </c>
      <c r="E203" s="10">
        <v>0.58333333333333337</v>
      </c>
      <c r="F203" s="9"/>
      <c r="G203" s="9"/>
      <c r="H203" s="9" t="s">
        <v>790</v>
      </c>
      <c r="I203" s="9"/>
      <c r="J203" s="9"/>
      <c r="K203" s="13"/>
      <c r="L203" s="13"/>
      <c r="M203" s="10">
        <v>0.625</v>
      </c>
      <c r="N203" s="10">
        <v>0.625</v>
      </c>
      <c r="O203" s="10">
        <v>0.54166666666666663</v>
      </c>
      <c r="P203" s="10">
        <v>0.5</v>
      </c>
      <c r="Q203" s="10">
        <v>0.58333333333333337</v>
      </c>
    </row>
    <row r="204" spans="1:17" x14ac:dyDescent="0.3">
      <c r="A204" s="11"/>
      <c r="B204" s="11"/>
      <c r="C204" s="11"/>
      <c r="D204" s="11"/>
      <c r="E204" s="11"/>
      <c r="F204" s="9"/>
      <c r="G204" s="9" t="s">
        <v>791</v>
      </c>
      <c r="H204" s="9"/>
      <c r="I204" s="9" t="s">
        <v>792</v>
      </c>
      <c r="J204" s="9"/>
      <c r="K204" s="9" t="s">
        <v>793</v>
      </c>
      <c r="L204" s="13"/>
      <c r="M204" s="11"/>
      <c r="N204" s="11"/>
      <c r="O204" s="11"/>
      <c r="P204" s="11"/>
      <c r="Q204" s="11"/>
    </row>
    <row r="205" spans="1:17" x14ac:dyDescent="0.3">
      <c r="A205" s="10">
        <v>0.64583333333333337</v>
      </c>
      <c r="B205" s="10">
        <v>0.64583333333333337</v>
      </c>
      <c r="C205" s="10">
        <v>0.5625</v>
      </c>
      <c r="D205" s="10">
        <v>0.52083333333333337</v>
      </c>
      <c r="E205" s="10">
        <v>0.60416666666666663</v>
      </c>
      <c r="F205" s="9"/>
      <c r="G205" s="9"/>
      <c r="H205" s="9"/>
      <c r="I205" s="9"/>
      <c r="J205" s="9"/>
      <c r="K205" s="9"/>
      <c r="L205" s="13"/>
      <c r="M205" s="10">
        <v>0.64583333333333337</v>
      </c>
      <c r="N205" s="10">
        <v>0.64583333333333337</v>
      </c>
      <c r="O205" s="10">
        <v>0.5625</v>
      </c>
      <c r="P205" s="10">
        <v>0.52083333333333337</v>
      </c>
      <c r="Q205" s="10">
        <v>0.60416666666666663</v>
      </c>
    </row>
    <row r="206" spans="1:17" x14ac:dyDescent="0.3">
      <c r="A206" s="11"/>
      <c r="B206" s="11"/>
      <c r="C206" s="11"/>
      <c r="D206" s="11"/>
      <c r="E206" s="11"/>
      <c r="F206" s="9"/>
      <c r="G206" s="9"/>
      <c r="H206" s="9"/>
      <c r="I206" s="9"/>
      <c r="J206" s="9" t="s">
        <v>794</v>
      </c>
      <c r="K206" s="9" t="s">
        <v>795</v>
      </c>
      <c r="L206" s="9" t="s">
        <v>796</v>
      </c>
      <c r="M206" s="11"/>
      <c r="N206" s="11"/>
      <c r="O206" s="11"/>
      <c r="P206" s="11"/>
      <c r="Q206" s="11"/>
    </row>
    <row r="207" spans="1:17" x14ac:dyDescent="0.3">
      <c r="A207" s="10">
        <v>0.66666666666666663</v>
      </c>
      <c r="B207" s="10">
        <v>0.66666666666666663</v>
      </c>
      <c r="C207" s="10">
        <v>0.58333333333333337</v>
      </c>
      <c r="D207" s="10">
        <v>0.54166666666666663</v>
      </c>
      <c r="E207" s="10">
        <v>0.625</v>
      </c>
      <c r="F207" s="9"/>
      <c r="G207" s="9"/>
      <c r="H207" s="9"/>
      <c r="I207" s="9"/>
      <c r="J207" s="9"/>
      <c r="K207" s="9"/>
      <c r="L207" s="9"/>
      <c r="M207" s="10">
        <v>0.66666666666666663</v>
      </c>
      <c r="N207" s="10">
        <v>0.66666666666666663</v>
      </c>
      <c r="O207" s="10">
        <v>0.58333333333333337</v>
      </c>
      <c r="P207" s="10">
        <v>0.54166666666666663</v>
      </c>
      <c r="Q207" s="10">
        <v>0.625</v>
      </c>
    </row>
    <row r="208" spans="1:17" x14ac:dyDescent="0.3">
      <c r="A208" s="11"/>
      <c r="B208" s="11"/>
      <c r="C208" s="11"/>
      <c r="D208" s="11"/>
      <c r="E208" s="11"/>
      <c r="F208" s="9" t="s">
        <v>797</v>
      </c>
      <c r="G208" s="9"/>
      <c r="H208" s="9"/>
      <c r="I208" s="9"/>
      <c r="J208" s="9"/>
      <c r="K208" s="9"/>
      <c r="L208" s="9"/>
      <c r="M208" s="11"/>
      <c r="N208" s="11"/>
      <c r="O208" s="11"/>
      <c r="P208" s="11"/>
      <c r="Q208" s="11"/>
    </row>
    <row r="209" spans="1:17" x14ac:dyDescent="0.3">
      <c r="A209" s="8">
        <v>0.6875</v>
      </c>
      <c r="B209" s="8">
        <v>0.6875</v>
      </c>
      <c r="C209" s="8">
        <v>0.60416666666666663</v>
      </c>
      <c r="D209" s="8">
        <v>0.5625</v>
      </c>
      <c r="E209" s="8">
        <v>0.64583333333333337</v>
      </c>
      <c r="F209" s="9"/>
      <c r="G209" s="9"/>
      <c r="H209" s="9"/>
      <c r="I209" s="9"/>
      <c r="J209" s="9"/>
      <c r="K209" s="9"/>
      <c r="L209" s="9"/>
      <c r="M209" s="8">
        <v>0.6875</v>
      </c>
      <c r="N209" s="8">
        <v>0.6875</v>
      </c>
      <c r="O209" s="8">
        <v>0.60416666666666663</v>
      </c>
      <c r="P209" s="8">
        <v>0.5625</v>
      </c>
      <c r="Q209" s="8">
        <v>0.64583333333333337</v>
      </c>
    </row>
    <row r="210" spans="1:17" x14ac:dyDescent="0.3">
      <c r="A210" s="10">
        <v>0.70833333333333337</v>
      </c>
      <c r="B210" s="10">
        <v>0.70833333333333337</v>
      </c>
      <c r="C210" s="10">
        <v>0.625</v>
      </c>
      <c r="D210" s="10">
        <v>0.58333333333333337</v>
      </c>
      <c r="E210" s="10">
        <v>0.66666666666666663</v>
      </c>
      <c r="F210" s="9"/>
      <c r="G210" s="9"/>
      <c r="H210" s="9"/>
      <c r="I210" s="9"/>
      <c r="J210" s="9"/>
      <c r="K210" s="9"/>
      <c r="L210" s="9"/>
      <c r="M210" s="10">
        <v>0.70833333333333337</v>
      </c>
      <c r="N210" s="10">
        <v>0.70833333333333337</v>
      </c>
      <c r="O210" s="10">
        <v>0.625</v>
      </c>
      <c r="P210" s="10">
        <v>0.58333333333333337</v>
      </c>
      <c r="Q210" s="10">
        <v>0.66666666666666663</v>
      </c>
    </row>
    <row r="211" spans="1:17" x14ac:dyDescent="0.3">
      <c r="A211" s="11"/>
      <c r="B211" s="11"/>
      <c r="C211" s="11"/>
      <c r="D211" s="11"/>
      <c r="E211" s="11"/>
      <c r="F211" s="9"/>
      <c r="G211" s="9" t="s">
        <v>798</v>
      </c>
      <c r="H211" s="9" t="s">
        <v>799</v>
      </c>
      <c r="I211" s="9" t="s">
        <v>800</v>
      </c>
      <c r="J211" s="9"/>
      <c r="K211" s="9"/>
      <c r="L211" s="9" t="s">
        <v>801</v>
      </c>
      <c r="M211" s="11"/>
      <c r="N211" s="11"/>
      <c r="O211" s="11"/>
      <c r="P211" s="11"/>
      <c r="Q211" s="11"/>
    </row>
    <row r="212" spans="1:17" x14ac:dyDescent="0.3">
      <c r="A212" s="10">
        <v>0.72916666666666663</v>
      </c>
      <c r="B212" s="10">
        <v>0.72916666666666663</v>
      </c>
      <c r="C212" s="10">
        <v>0.64583333333333337</v>
      </c>
      <c r="D212" s="10">
        <v>0.60416666666666663</v>
      </c>
      <c r="E212" s="10">
        <v>0.6875</v>
      </c>
      <c r="F212" s="9"/>
      <c r="G212" s="9"/>
      <c r="H212" s="9"/>
      <c r="I212" s="9"/>
      <c r="J212" s="9"/>
      <c r="K212" s="9" t="s">
        <v>802</v>
      </c>
      <c r="L212" s="9"/>
      <c r="M212" s="10">
        <v>0.72916666666666663</v>
      </c>
      <c r="N212" s="10">
        <v>0.72916666666666663</v>
      </c>
      <c r="O212" s="10">
        <v>0.64583333333333337</v>
      </c>
      <c r="P212" s="10">
        <v>0.60416666666666663</v>
      </c>
      <c r="Q212" s="10">
        <v>0.6875</v>
      </c>
    </row>
    <row r="213" spans="1:17" x14ac:dyDescent="0.3">
      <c r="A213" s="11"/>
      <c r="B213" s="11"/>
      <c r="C213" s="11"/>
      <c r="D213" s="11"/>
      <c r="E213" s="11"/>
      <c r="F213" s="9"/>
      <c r="G213" s="9"/>
      <c r="H213" s="9"/>
      <c r="I213" s="9"/>
      <c r="J213" s="9" t="s">
        <v>803</v>
      </c>
      <c r="K213" s="9"/>
      <c r="L213" s="9"/>
      <c r="M213" s="11"/>
      <c r="N213" s="11"/>
      <c r="O213" s="11"/>
      <c r="P213" s="11"/>
      <c r="Q213" s="11"/>
    </row>
    <row r="214" spans="1:17" x14ac:dyDescent="0.3">
      <c r="A214" s="10">
        <v>0.75</v>
      </c>
      <c r="B214" s="10">
        <v>0.75</v>
      </c>
      <c r="C214" s="10">
        <v>0.66666666666666663</v>
      </c>
      <c r="D214" s="10">
        <v>0.625</v>
      </c>
      <c r="E214" s="10">
        <v>0.70833333333333337</v>
      </c>
      <c r="F214" s="9"/>
      <c r="G214" s="9"/>
      <c r="H214" s="9"/>
      <c r="I214" s="9"/>
      <c r="J214" s="9"/>
      <c r="K214" s="9"/>
      <c r="L214" s="9"/>
      <c r="M214" s="10">
        <v>0.75</v>
      </c>
      <c r="N214" s="10">
        <v>0.75</v>
      </c>
      <c r="O214" s="10">
        <v>0.66666666666666663</v>
      </c>
      <c r="P214" s="10">
        <v>0.625</v>
      </c>
      <c r="Q214" s="10">
        <v>0.70833333333333337</v>
      </c>
    </row>
    <row r="215" spans="1:17" x14ac:dyDescent="0.3">
      <c r="A215" s="11"/>
      <c r="B215" s="11"/>
      <c r="C215" s="11"/>
      <c r="D215" s="11"/>
      <c r="E215" s="11"/>
      <c r="F215" s="9" t="s">
        <v>804</v>
      </c>
      <c r="G215" s="9"/>
      <c r="H215" s="9"/>
      <c r="I215" s="9"/>
      <c r="J215" s="9"/>
      <c r="K215" s="9"/>
      <c r="L215" s="9"/>
      <c r="M215" s="11"/>
      <c r="N215" s="11"/>
      <c r="O215" s="11"/>
      <c r="P215" s="11"/>
      <c r="Q215" s="11"/>
    </row>
    <row r="216" spans="1:17" x14ac:dyDescent="0.3">
      <c r="A216" s="8">
        <v>0.77083333333333337</v>
      </c>
      <c r="B216" s="8">
        <v>0.77083333333333337</v>
      </c>
      <c r="C216" s="8">
        <v>0.6875</v>
      </c>
      <c r="D216" s="8">
        <v>0.64583333333333337</v>
      </c>
      <c r="E216" s="8">
        <v>0.72916666666666663</v>
      </c>
      <c r="F216" s="9"/>
      <c r="G216" s="9"/>
      <c r="H216" s="9"/>
      <c r="I216" s="9"/>
      <c r="J216" s="9"/>
      <c r="K216" s="9"/>
      <c r="L216" s="9"/>
      <c r="M216" s="8">
        <v>0.77083333333333337</v>
      </c>
      <c r="N216" s="8">
        <v>0.77083333333333337</v>
      </c>
      <c r="O216" s="8">
        <v>0.6875</v>
      </c>
      <c r="P216" s="8">
        <v>0.64583333333333337</v>
      </c>
      <c r="Q216" s="8">
        <v>0.72916666666666663</v>
      </c>
    </row>
    <row r="217" spans="1:17" x14ac:dyDescent="0.3">
      <c r="A217" s="10">
        <v>0.79166666666666663</v>
      </c>
      <c r="B217" s="10">
        <v>0.79166666666666663</v>
      </c>
      <c r="C217" s="10">
        <v>0.70833333333333337</v>
      </c>
      <c r="D217" s="10">
        <v>0.66666666666666663</v>
      </c>
      <c r="E217" s="10">
        <v>0.75</v>
      </c>
      <c r="F217" s="9"/>
      <c r="G217" s="9"/>
      <c r="H217" s="9"/>
      <c r="I217" s="9"/>
      <c r="J217" s="9"/>
      <c r="K217" s="9"/>
      <c r="L217" s="9" t="s">
        <v>805</v>
      </c>
      <c r="M217" s="10">
        <v>0.79166666666666663</v>
      </c>
      <c r="N217" s="10">
        <v>0.79166666666666663</v>
      </c>
      <c r="O217" s="10">
        <v>0.70833333333333337</v>
      </c>
      <c r="P217" s="10">
        <v>0.66666666666666663</v>
      </c>
      <c r="Q217" s="10">
        <v>0.75</v>
      </c>
    </row>
    <row r="218" spans="1:17" x14ac:dyDescent="0.3">
      <c r="A218" s="11"/>
      <c r="B218" s="11"/>
      <c r="C218" s="11"/>
      <c r="D218" s="11"/>
      <c r="E218" s="11"/>
      <c r="F218" s="9"/>
      <c r="G218" s="9" t="s">
        <v>806</v>
      </c>
      <c r="H218" s="9" t="s">
        <v>807</v>
      </c>
      <c r="I218" s="9"/>
      <c r="J218" s="9"/>
      <c r="K218" s="9"/>
      <c r="L218" s="9"/>
      <c r="M218" s="11"/>
      <c r="N218" s="11"/>
      <c r="O218" s="11"/>
      <c r="P218" s="11"/>
      <c r="Q218" s="11"/>
    </row>
    <row r="219" spans="1:17" x14ac:dyDescent="0.3">
      <c r="A219" s="10">
        <v>0.8125</v>
      </c>
      <c r="B219" s="10">
        <v>0.8125</v>
      </c>
      <c r="C219" s="10">
        <v>0.72916666666666663</v>
      </c>
      <c r="D219" s="10">
        <v>0.6875</v>
      </c>
      <c r="E219" s="10">
        <v>0.77083333333333337</v>
      </c>
      <c r="F219" s="9"/>
      <c r="G219" s="9"/>
      <c r="H219" s="9"/>
      <c r="I219" s="9"/>
      <c r="J219" s="9"/>
      <c r="K219" s="9"/>
      <c r="L219" s="9"/>
      <c r="M219" s="10">
        <v>0.8125</v>
      </c>
      <c r="N219" s="10">
        <v>0.8125</v>
      </c>
      <c r="O219" s="10">
        <v>0.72916666666666663</v>
      </c>
      <c r="P219" s="10">
        <v>0.6875</v>
      </c>
      <c r="Q219" s="10">
        <v>0.77083333333333337</v>
      </c>
    </row>
    <row r="220" spans="1:17" x14ac:dyDescent="0.3">
      <c r="A220" s="11"/>
      <c r="B220" s="11"/>
      <c r="C220" s="11"/>
      <c r="D220" s="11"/>
      <c r="E220" s="11"/>
      <c r="F220" s="14" t="s">
        <v>808</v>
      </c>
      <c r="G220" s="9"/>
      <c r="H220" s="9"/>
      <c r="I220" s="9"/>
      <c r="J220" s="14" t="s">
        <v>808</v>
      </c>
      <c r="K220" s="14" t="s">
        <v>809</v>
      </c>
      <c r="L220" s="9"/>
      <c r="M220" s="11"/>
      <c r="N220" s="11"/>
      <c r="O220" s="11"/>
      <c r="P220" s="11"/>
      <c r="Q220" s="11"/>
    </row>
    <row r="221" spans="1:17" x14ac:dyDescent="0.3">
      <c r="A221" s="8">
        <v>0.83333333333333337</v>
      </c>
      <c r="B221" s="8">
        <v>0.83333333333333337</v>
      </c>
      <c r="C221" s="8">
        <v>0.75</v>
      </c>
      <c r="D221" s="8">
        <v>0.70833333333333337</v>
      </c>
      <c r="E221" s="8">
        <v>0.79166666666666663</v>
      </c>
      <c r="F221" s="14"/>
      <c r="G221" s="9"/>
      <c r="H221" s="9"/>
      <c r="I221" s="9"/>
      <c r="J221" s="14"/>
      <c r="K221" s="14"/>
      <c r="L221" s="14" t="s">
        <v>810</v>
      </c>
      <c r="M221" s="8">
        <v>0.83333333333333337</v>
      </c>
      <c r="N221" s="8">
        <v>0.83333333333333337</v>
      </c>
      <c r="O221" s="8">
        <v>0.75</v>
      </c>
      <c r="P221" s="8">
        <v>0.70833333333333337</v>
      </c>
      <c r="Q221" s="8">
        <v>0.79166666666666663</v>
      </c>
    </row>
    <row r="222" spans="1:17" x14ac:dyDescent="0.3">
      <c r="A222" s="10">
        <v>0.85416666666666663</v>
      </c>
      <c r="B222" s="10">
        <v>0.85416666666666663</v>
      </c>
      <c r="C222" s="10">
        <v>0.77083333333333337</v>
      </c>
      <c r="D222" s="10">
        <v>0.72916666666666663</v>
      </c>
      <c r="E222" s="10">
        <v>0.8125</v>
      </c>
      <c r="F222" s="14"/>
      <c r="G222" s="9"/>
      <c r="H222" s="9"/>
      <c r="I222" s="9"/>
      <c r="J222" s="14"/>
      <c r="K222" s="14"/>
      <c r="L222" s="14"/>
      <c r="M222" s="10">
        <v>0.85416666666666663</v>
      </c>
      <c r="N222" s="10">
        <v>0.85416666666666663</v>
      </c>
      <c r="O222" s="10">
        <v>0.77083333333333337</v>
      </c>
      <c r="P222" s="10">
        <v>0.72916666666666663</v>
      </c>
      <c r="Q222" s="10">
        <v>0.8125</v>
      </c>
    </row>
    <row r="223" spans="1:17" x14ac:dyDescent="0.3">
      <c r="A223" s="11"/>
      <c r="B223" s="11"/>
      <c r="C223" s="11"/>
      <c r="D223" s="11"/>
      <c r="E223" s="11"/>
      <c r="F223" s="14"/>
      <c r="G223" s="14" t="s">
        <v>811</v>
      </c>
      <c r="H223" s="14" t="s">
        <v>812</v>
      </c>
      <c r="I223" s="14" t="s">
        <v>813</v>
      </c>
      <c r="J223" s="14"/>
      <c r="K223" s="14"/>
      <c r="L223" s="14"/>
      <c r="M223" s="11"/>
      <c r="N223" s="11"/>
      <c r="O223" s="11"/>
      <c r="P223" s="11"/>
      <c r="Q223" s="11"/>
    </row>
    <row r="224" spans="1:17" x14ac:dyDescent="0.3">
      <c r="A224" s="8">
        <v>0.875</v>
      </c>
      <c r="B224" s="8">
        <v>0.875</v>
      </c>
      <c r="C224" s="8">
        <v>0.79166666666666663</v>
      </c>
      <c r="D224" s="8">
        <v>0.75</v>
      </c>
      <c r="E224" s="8">
        <v>0.83333333333333337</v>
      </c>
      <c r="F224" s="14"/>
      <c r="G224" s="14"/>
      <c r="H224" s="14"/>
      <c r="I224" s="14"/>
      <c r="J224" s="14"/>
      <c r="K224" s="14"/>
      <c r="L224" s="14"/>
      <c r="M224" s="8">
        <v>0.875</v>
      </c>
      <c r="N224" s="8">
        <v>0.875</v>
      </c>
      <c r="O224" s="8">
        <v>0.79166666666666663</v>
      </c>
      <c r="P224" s="8">
        <v>0.75</v>
      </c>
      <c r="Q224" s="8">
        <v>0.83333333333333337</v>
      </c>
    </row>
    <row r="225" spans="1:17" x14ac:dyDescent="0.3">
      <c r="A225" s="8">
        <v>0.89583333333333337</v>
      </c>
      <c r="B225" s="8">
        <v>0.89583333333333337</v>
      </c>
      <c r="C225" s="8">
        <v>0.8125</v>
      </c>
      <c r="D225" s="8">
        <v>0.77083333333333337</v>
      </c>
      <c r="E225" s="8">
        <v>0.85416666666666663</v>
      </c>
      <c r="F225" s="14"/>
      <c r="G225" s="14"/>
      <c r="H225" s="14"/>
      <c r="I225" s="14"/>
      <c r="J225" s="14"/>
      <c r="K225" s="14"/>
      <c r="L225" s="14"/>
      <c r="M225" s="8">
        <v>0.89583333333333337</v>
      </c>
      <c r="N225" s="8">
        <v>0.89583333333333337</v>
      </c>
      <c r="O225" s="8">
        <v>0.8125</v>
      </c>
      <c r="P225" s="8">
        <v>0.77083333333333337</v>
      </c>
      <c r="Q225" s="8">
        <v>0.85416666666666663</v>
      </c>
    </row>
    <row r="226" spans="1:17" x14ac:dyDescent="0.3">
      <c r="A226" s="15">
        <v>0.91666666666666663</v>
      </c>
      <c r="B226" s="8">
        <v>0.91666666666666663</v>
      </c>
      <c r="C226" s="8">
        <v>0.83333333333333337</v>
      </c>
      <c r="D226" s="8">
        <v>0.79166666666666663</v>
      </c>
      <c r="E226" s="8">
        <v>0.875</v>
      </c>
      <c r="F226" s="16" t="s">
        <v>814</v>
      </c>
      <c r="G226" s="16" t="s">
        <v>815</v>
      </c>
      <c r="H226" s="17" t="s">
        <v>816</v>
      </c>
      <c r="I226" s="16" t="s">
        <v>817</v>
      </c>
      <c r="J226" s="17" t="s">
        <v>818</v>
      </c>
      <c r="K226" s="16" t="s">
        <v>819</v>
      </c>
      <c r="L226" s="17" t="s">
        <v>820</v>
      </c>
      <c r="M226" s="15">
        <v>0.91666666666666663</v>
      </c>
      <c r="N226" s="8">
        <v>0.91666666666666663</v>
      </c>
      <c r="O226" s="8">
        <v>0.83333333333333337</v>
      </c>
      <c r="P226" s="8">
        <v>0.79166666666666663</v>
      </c>
      <c r="Q226" s="8">
        <v>0.875</v>
      </c>
    </row>
    <row r="227" spans="1:17" x14ac:dyDescent="0.3">
      <c r="A227" s="8">
        <v>0.9375</v>
      </c>
      <c r="B227" s="8">
        <v>0.9375</v>
      </c>
      <c r="C227" s="8">
        <v>0.85416666666666663</v>
      </c>
      <c r="D227" s="8">
        <v>0.8125</v>
      </c>
      <c r="E227" s="8">
        <v>0.89583333333333337</v>
      </c>
      <c r="F227" s="16"/>
      <c r="G227" s="16"/>
      <c r="H227" s="17"/>
      <c r="I227" s="16"/>
      <c r="J227" s="17"/>
      <c r="K227" s="16"/>
      <c r="L227" s="17"/>
      <c r="M227" s="8">
        <v>0.9375</v>
      </c>
      <c r="N227" s="8">
        <v>0.9375</v>
      </c>
      <c r="O227" s="8">
        <v>0.85416666666666663</v>
      </c>
      <c r="P227" s="8">
        <v>0.8125</v>
      </c>
      <c r="Q227" s="8">
        <v>0.89583333333333337</v>
      </c>
    </row>
    <row r="228" spans="1:17" x14ac:dyDescent="0.3">
      <c r="A228" s="8">
        <v>0.95833333333333337</v>
      </c>
      <c r="B228" s="8">
        <v>0.95833333333333337</v>
      </c>
      <c r="C228" s="8">
        <v>0.875</v>
      </c>
      <c r="D228" s="8">
        <v>0.83333333333333337</v>
      </c>
      <c r="E228" s="8">
        <v>0.91666666666666663</v>
      </c>
      <c r="F228" s="16"/>
      <c r="G228" s="16" t="s">
        <v>821</v>
      </c>
      <c r="H228" s="17"/>
      <c r="I228" s="9" t="s">
        <v>822</v>
      </c>
      <c r="J228" s="17"/>
      <c r="K228" s="16"/>
      <c r="L228" s="17"/>
      <c r="M228" s="8">
        <v>0.95833333333333337</v>
      </c>
      <c r="N228" s="8">
        <v>0.95833333333333337</v>
      </c>
      <c r="O228" s="8">
        <v>0.875</v>
      </c>
      <c r="P228" s="8">
        <v>0.83333333333333337</v>
      </c>
      <c r="Q228" s="8">
        <v>0.91666666666666663</v>
      </c>
    </row>
    <row r="229" spans="1:17" x14ac:dyDescent="0.3">
      <c r="A229" s="10">
        <v>0.97916666666666663</v>
      </c>
      <c r="B229" s="10">
        <v>0.97916666666666663</v>
      </c>
      <c r="C229" s="10">
        <v>0.89583333333333337</v>
      </c>
      <c r="D229" s="10">
        <v>0.85416666666666663</v>
      </c>
      <c r="E229" s="10">
        <v>0.9375</v>
      </c>
      <c r="F229" s="16"/>
      <c r="G229" s="16"/>
      <c r="H229" s="17"/>
      <c r="I229" s="9"/>
      <c r="J229" s="17"/>
      <c r="K229" s="16"/>
      <c r="L229" s="17"/>
      <c r="M229" s="10">
        <v>0.97916666666666663</v>
      </c>
      <c r="N229" s="10">
        <v>0.97916666666666663</v>
      </c>
      <c r="O229" s="10">
        <v>0.89583333333333337</v>
      </c>
      <c r="P229" s="10">
        <v>0.85416666666666663</v>
      </c>
      <c r="Q229" s="10">
        <v>0.9375</v>
      </c>
    </row>
    <row r="230" spans="1:17" x14ac:dyDescent="0.3">
      <c r="A230" s="11"/>
      <c r="B230" s="11"/>
      <c r="C230" s="11"/>
      <c r="D230" s="11"/>
      <c r="E230" s="11"/>
      <c r="F230" s="16"/>
      <c r="G230" s="16"/>
      <c r="H230" s="17"/>
      <c r="I230" s="9"/>
      <c r="J230" s="17"/>
      <c r="K230" s="9" t="s">
        <v>823</v>
      </c>
      <c r="L230" s="17"/>
      <c r="M230" s="11"/>
      <c r="N230" s="11"/>
      <c r="O230" s="11"/>
      <c r="P230" s="11"/>
      <c r="Q230" s="11"/>
    </row>
    <row r="231" spans="1:17" x14ac:dyDescent="0.3">
      <c r="A231" s="10">
        <v>0</v>
      </c>
      <c r="B231" s="10">
        <v>0</v>
      </c>
      <c r="C231" s="10">
        <v>0.91666666666666663</v>
      </c>
      <c r="D231" s="10">
        <v>0.875</v>
      </c>
      <c r="E231" s="10">
        <v>0.95833333333333337</v>
      </c>
      <c r="F231" s="16"/>
      <c r="G231" s="16"/>
      <c r="H231" s="17"/>
      <c r="I231" s="9"/>
      <c r="J231" s="17"/>
      <c r="K231" s="9"/>
      <c r="L231" s="17"/>
      <c r="M231" s="10">
        <v>0</v>
      </c>
      <c r="N231" s="10">
        <v>0</v>
      </c>
      <c r="O231" s="10">
        <v>0.91666666666666663</v>
      </c>
      <c r="P231" s="10">
        <v>0.875</v>
      </c>
      <c r="Q231" s="10">
        <v>0.95833333333333337</v>
      </c>
    </row>
    <row r="232" spans="1:17" x14ac:dyDescent="0.3">
      <c r="A232" s="11"/>
      <c r="B232" s="11"/>
      <c r="C232" s="11"/>
      <c r="D232" s="11"/>
      <c r="E232" s="11"/>
      <c r="F232" s="9" t="s">
        <v>824</v>
      </c>
      <c r="G232" s="16"/>
      <c r="H232" s="9" t="s">
        <v>825</v>
      </c>
      <c r="I232" s="9"/>
      <c r="J232" s="9" t="s">
        <v>826</v>
      </c>
      <c r="K232" s="9"/>
      <c r="L232" s="9" t="s">
        <v>827</v>
      </c>
      <c r="M232" s="11"/>
      <c r="N232" s="11"/>
      <c r="O232" s="11"/>
      <c r="P232" s="11"/>
      <c r="Q232" s="11"/>
    </row>
    <row r="233" spans="1:17" x14ac:dyDescent="0.3">
      <c r="A233" s="10">
        <v>2.0833333333333332E-2</v>
      </c>
      <c r="B233" s="10">
        <v>2.0833333333333332E-2</v>
      </c>
      <c r="C233" s="10">
        <v>0.9375</v>
      </c>
      <c r="D233" s="10">
        <v>0.89583333333333337</v>
      </c>
      <c r="E233" s="10">
        <v>0.97916666666666663</v>
      </c>
      <c r="F233" s="9"/>
      <c r="G233" s="16"/>
      <c r="H233" s="9"/>
      <c r="I233" s="9"/>
      <c r="J233" s="9"/>
      <c r="K233" s="9"/>
      <c r="L233" s="9"/>
      <c r="M233" s="10">
        <v>2.0833333333333332E-2</v>
      </c>
      <c r="N233" s="10">
        <v>2.0833333333333332E-2</v>
      </c>
      <c r="O233" s="10">
        <v>0.9375</v>
      </c>
      <c r="P233" s="10">
        <v>0.89583333333333337</v>
      </c>
      <c r="Q233" s="10">
        <v>0.97916666666666663</v>
      </c>
    </row>
    <row r="234" spans="1:17" x14ac:dyDescent="0.3">
      <c r="A234" s="11"/>
      <c r="B234" s="11"/>
      <c r="C234" s="11"/>
      <c r="D234" s="11"/>
      <c r="E234" s="11"/>
      <c r="F234" s="9"/>
      <c r="G234" s="16"/>
      <c r="H234" s="9"/>
      <c r="I234" s="9" t="s">
        <v>828</v>
      </c>
      <c r="J234" s="9"/>
      <c r="K234" s="9"/>
      <c r="L234" s="9"/>
      <c r="M234" s="11"/>
      <c r="N234" s="11"/>
      <c r="O234" s="11"/>
      <c r="P234" s="11"/>
      <c r="Q234" s="11"/>
    </row>
    <row r="235" spans="1:17" x14ac:dyDescent="0.3">
      <c r="A235" s="10">
        <v>4.1666666666666664E-2</v>
      </c>
      <c r="B235" s="10">
        <v>4.1666666666666664E-2</v>
      </c>
      <c r="C235" s="10">
        <v>0.95833333333333337</v>
      </c>
      <c r="D235" s="10">
        <v>0.91666666666666663</v>
      </c>
      <c r="E235" s="10">
        <v>0</v>
      </c>
      <c r="F235" s="9"/>
      <c r="G235" s="16"/>
      <c r="H235" s="9"/>
      <c r="I235" s="9"/>
      <c r="J235" s="9"/>
      <c r="K235" s="9"/>
      <c r="L235" s="9"/>
      <c r="M235" s="10">
        <v>4.1666666666666664E-2</v>
      </c>
      <c r="N235" s="10">
        <v>4.1666666666666664E-2</v>
      </c>
      <c r="O235" s="10">
        <v>0.95833333333333337</v>
      </c>
      <c r="P235" s="10">
        <v>0.91666666666666663</v>
      </c>
      <c r="Q235" s="10">
        <v>0</v>
      </c>
    </row>
    <row r="236" spans="1:17" x14ac:dyDescent="0.3">
      <c r="A236" s="11"/>
      <c r="B236" s="11"/>
      <c r="C236" s="11"/>
      <c r="D236" s="11"/>
      <c r="E236" s="11"/>
      <c r="F236" s="9" t="s">
        <v>829</v>
      </c>
      <c r="G236" s="9" t="s">
        <v>830</v>
      </c>
      <c r="H236" s="9"/>
      <c r="I236" s="9"/>
      <c r="J236" s="9"/>
      <c r="K236" s="9"/>
      <c r="L236" s="9" t="s">
        <v>831</v>
      </c>
      <c r="M236" s="11"/>
      <c r="N236" s="11"/>
      <c r="O236" s="11"/>
      <c r="P236" s="11"/>
      <c r="Q236" s="11"/>
    </row>
    <row r="237" spans="1:17" x14ac:dyDescent="0.3">
      <c r="A237" s="10">
        <v>6.25E-2</v>
      </c>
      <c r="B237" s="10">
        <v>6.25E-2</v>
      </c>
      <c r="C237" s="10">
        <v>0.97916666666666663</v>
      </c>
      <c r="D237" s="10">
        <v>0.9375</v>
      </c>
      <c r="E237" s="10">
        <v>2.0833333333333332E-2</v>
      </c>
      <c r="F237" s="9"/>
      <c r="G237" s="9"/>
      <c r="H237" s="9"/>
      <c r="I237" s="9"/>
      <c r="J237" s="9"/>
      <c r="K237" s="9"/>
      <c r="L237" s="9"/>
      <c r="M237" s="10">
        <v>6.25E-2</v>
      </c>
      <c r="N237" s="10">
        <v>6.25E-2</v>
      </c>
      <c r="O237" s="10">
        <v>0.97916666666666663</v>
      </c>
      <c r="P237" s="10">
        <v>0.9375</v>
      </c>
      <c r="Q237" s="10">
        <v>2.0833333333333332E-2</v>
      </c>
    </row>
    <row r="238" spans="1:17" x14ac:dyDescent="0.3">
      <c r="A238" s="11"/>
      <c r="B238" s="11"/>
      <c r="C238" s="11"/>
      <c r="D238" s="11"/>
      <c r="E238" s="11"/>
      <c r="F238" s="9"/>
      <c r="G238" s="9"/>
      <c r="H238" s="9"/>
      <c r="I238" s="9"/>
      <c r="J238" s="9"/>
      <c r="K238" s="9" t="s">
        <v>832</v>
      </c>
      <c r="L238" s="9"/>
      <c r="M238" s="11"/>
      <c r="N238" s="11"/>
      <c r="O238" s="11"/>
      <c r="P238" s="11"/>
      <c r="Q238" s="11"/>
    </row>
    <row r="239" spans="1:17" x14ac:dyDescent="0.3">
      <c r="A239" s="10">
        <v>8.3333333333333329E-2</v>
      </c>
      <c r="B239" s="10">
        <v>8.3333333333333329E-2</v>
      </c>
      <c r="C239" s="10">
        <v>0</v>
      </c>
      <c r="D239" s="10">
        <v>0.95833333333333337</v>
      </c>
      <c r="E239" s="10">
        <v>4.1666666666666664E-2</v>
      </c>
      <c r="F239" s="9"/>
      <c r="G239" s="9"/>
      <c r="H239" s="9"/>
      <c r="I239" s="9"/>
      <c r="J239" s="9"/>
      <c r="K239" s="9"/>
      <c r="L239" s="9"/>
      <c r="M239" s="10">
        <v>8.3333333333333329E-2</v>
      </c>
      <c r="N239" s="10">
        <v>8.3333333333333329E-2</v>
      </c>
      <c r="O239" s="10">
        <v>0</v>
      </c>
      <c r="P239" s="10">
        <v>0.95833333333333337</v>
      </c>
      <c r="Q239" s="10">
        <v>4.1666666666666664E-2</v>
      </c>
    </row>
    <row r="240" spans="1:17" x14ac:dyDescent="0.3">
      <c r="A240" s="11"/>
      <c r="B240" s="11"/>
      <c r="C240" s="11"/>
      <c r="D240" s="11"/>
      <c r="E240" s="11"/>
      <c r="F240" s="9"/>
      <c r="G240" s="9"/>
      <c r="H240" s="9" t="s">
        <v>833</v>
      </c>
      <c r="I240" s="9"/>
      <c r="J240" s="9" t="s">
        <v>834</v>
      </c>
      <c r="K240" s="9"/>
      <c r="L240" s="9"/>
      <c r="M240" s="11"/>
      <c r="N240" s="11"/>
      <c r="O240" s="11"/>
      <c r="P240" s="11"/>
      <c r="Q240" s="11"/>
    </row>
    <row r="241" spans="1:17" x14ac:dyDescent="0.3">
      <c r="A241" s="8">
        <v>0.10416666666666667</v>
      </c>
      <c r="B241" s="8">
        <v>0.10416666666666667</v>
      </c>
      <c r="C241" s="8">
        <v>2.0833333333333332E-2</v>
      </c>
      <c r="D241" s="8">
        <v>0.97916666666666663</v>
      </c>
      <c r="E241" s="8">
        <v>6.25E-2</v>
      </c>
      <c r="F241" s="9"/>
      <c r="G241" s="9"/>
      <c r="H241" s="9"/>
      <c r="I241" s="9"/>
      <c r="J241" s="9"/>
      <c r="K241" s="9"/>
      <c r="L241" s="9"/>
      <c r="M241" s="8">
        <v>0.10416666666666667</v>
      </c>
      <c r="N241" s="8">
        <v>0.10416666666666667</v>
      </c>
      <c r="O241" s="8">
        <v>2.0833333333333332E-2</v>
      </c>
      <c r="P241" s="8">
        <v>0.97916666666666663</v>
      </c>
      <c r="Q241" s="8">
        <v>6.25E-2</v>
      </c>
    </row>
    <row r="242" spans="1:17" x14ac:dyDescent="0.3">
      <c r="A242" s="10">
        <v>0.125</v>
      </c>
      <c r="B242" s="10">
        <v>0.125</v>
      </c>
      <c r="C242" s="10">
        <v>4.1666666666666664E-2</v>
      </c>
      <c r="D242" s="10">
        <v>0</v>
      </c>
      <c r="E242" s="10">
        <v>8.3333333333333329E-2</v>
      </c>
      <c r="F242" s="9"/>
      <c r="G242" s="9"/>
      <c r="H242" s="9"/>
      <c r="I242" s="9" t="s">
        <v>835</v>
      </c>
      <c r="J242" s="9"/>
      <c r="K242" s="9"/>
      <c r="L242" s="9"/>
      <c r="M242" s="10">
        <v>0.125</v>
      </c>
      <c r="N242" s="10">
        <v>0.125</v>
      </c>
      <c r="O242" s="10">
        <v>4.1666666666666664E-2</v>
      </c>
      <c r="P242" s="10">
        <v>0</v>
      </c>
      <c r="Q242" s="10">
        <v>8.3333333333333329E-2</v>
      </c>
    </row>
    <row r="243" spans="1:17" x14ac:dyDescent="0.3">
      <c r="A243" s="11"/>
      <c r="B243" s="11"/>
      <c r="C243" s="11"/>
      <c r="D243" s="11"/>
      <c r="E243" s="11"/>
      <c r="F243" s="9"/>
      <c r="G243" s="9" t="s">
        <v>836</v>
      </c>
      <c r="H243" s="9"/>
      <c r="I243" s="9"/>
      <c r="J243" s="9"/>
      <c r="K243" s="9"/>
      <c r="L243" s="9" t="s">
        <v>837</v>
      </c>
      <c r="M243" s="11"/>
      <c r="N243" s="11"/>
      <c r="O243" s="11"/>
      <c r="P243" s="11"/>
      <c r="Q243" s="11"/>
    </row>
    <row r="244" spans="1:17" x14ac:dyDescent="0.3">
      <c r="A244" s="10">
        <v>0.14583333333333334</v>
      </c>
      <c r="B244" s="10">
        <v>0.14583333333333334</v>
      </c>
      <c r="C244" s="10">
        <v>6.25E-2</v>
      </c>
      <c r="D244" s="10">
        <v>2.0833333333333332E-2</v>
      </c>
      <c r="E244" s="10">
        <v>0.10416666666666667</v>
      </c>
      <c r="F244" s="9" t="s">
        <v>838</v>
      </c>
      <c r="G244" s="9"/>
      <c r="H244" s="9"/>
      <c r="I244" s="9"/>
      <c r="J244" s="9"/>
      <c r="K244" s="9"/>
      <c r="L244" s="9"/>
      <c r="M244" s="10">
        <v>0.14583333333333334</v>
      </c>
      <c r="N244" s="10">
        <v>0.14583333333333334</v>
      </c>
      <c r="O244" s="10">
        <v>6.25E-2</v>
      </c>
      <c r="P244" s="10">
        <v>2.0833333333333332E-2</v>
      </c>
      <c r="Q244" s="10">
        <v>0.10416666666666667</v>
      </c>
    </row>
    <row r="245" spans="1:17" x14ac:dyDescent="0.3">
      <c r="A245" s="11"/>
      <c r="B245" s="11"/>
      <c r="C245" s="11"/>
      <c r="D245" s="11"/>
      <c r="E245" s="11"/>
      <c r="F245" s="9"/>
      <c r="G245" s="9"/>
      <c r="H245" s="9" t="s">
        <v>839</v>
      </c>
      <c r="I245" s="9"/>
      <c r="J245" s="9"/>
      <c r="K245" s="9" t="s">
        <v>840</v>
      </c>
      <c r="L245" s="9"/>
      <c r="M245" s="11"/>
      <c r="N245" s="11"/>
      <c r="O245" s="11"/>
      <c r="P245" s="11"/>
      <c r="Q245" s="11"/>
    </row>
    <row r="246" spans="1:17" x14ac:dyDescent="0.3">
      <c r="A246" s="10">
        <v>0.16666666666666666</v>
      </c>
      <c r="B246" s="10">
        <v>0.16666666666666666</v>
      </c>
      <c r="C246" s="10">
        <v>8.3333333333333329E-2</v>
      </c>
      <c r="D246" s="10">
        <v>4.1666666666666664E-2</v>
      </c>
      <c r="E246" s="10">
        <v>0.125</v>
      </c>
      <c r="F246" s="9"/>
      <c r="G246" s="9"/>
      <c r="H246" s="9"/>
      <c r="I246" s="9"/>
      <c r="J246" s="9"/>
      <c r="K246" s="9"/>
      <c r="L246" s="9"/>
      <c r="M246" s="10">
        <v>0.16666666666666666</v>
      </c>
      <c r="N246" s="10">
        <v>0.16666666666666666</v>
      </c>
      <c r="O246" s="10">
        <v>8.3333333333333329E-2</v>
      </c>
      <c r="P246" s="10">
        <v>4.1666666666666664E-2</v>
      </c>
      <c r="Q246" s="10">
        <v>0.125</v>
      </c>
    </row>
    <row r="247" spans="1:17" x14ac:dyDescent="0.3">
      <c r="A247" s="11"/>
      <c r="B247" s="11"/>
      <c r="C247" s="11"/>
      <c r="D247" s="11"/>
      <c r="E247" s="11"/>
      <c r="F247" s="9"/>
      <c r="G247" s="9" t="s">
        <v>841</v>
      </c>
      <c r="H247" s="9"/>
      <c r="I247" s="9"/>
      <c r="J247" s="9"/>
      <c r="K247" s="9"/>
      <c r="L247" s="9"/>
      <c r="M247" s="11"/>
      <c r="N247" s="11"/>
      <c r="O247" s="11"/>
      <c r="P247" s="11"/>
      <c r="Q247" s="11"/>
    </row>
    <row r="248" spans="1:17" x14ac:dyDescent="0.3">
      <c r="A248" s="10">
        <v>0.1875</v>
      </c>
      <c r="B248" s="10">
        <v>0.1875</v>
      </c>
      <c r="C248" s="10">
        <v>0.10416666666666667</v>
      </c>
      <c r="D248" s="10">
        <v>6.25E-2</v>
      </c>
      <c r="E248" s="10">
        <v>0.14583333333333334</v>
      </c>
      <c r="F248" s="9"/>
      <c r="G248" s="9"/>
      <c r="H248" s="9"/>
      <c r="I248" s="9"/>
      <c r="J248" s="9" t="s">
        <v>842</v>
      </c>
      <c r="K248" s="9"/>
      <c r="L248" s="9"/>
      <c r="M248" s="10">
        <v>0.1875</v>
      </c>
      <c r="N248" s="10">
        <v>0.1875</v>
      </c>
      <c r="O248" s="10">
        <v>0.10416666666666667</v>
      </c>
      <c r="P248" s="10">
        <v>6.25E-2</v>
      </c>
      <c r="Q248" s="10">
        <v>0.14583333333333334</v>
      </c>
    </row>
    <row r="249" spans="1:17" x14ac:dyDescent="0.3">
      <c r="A249" s="11"/>
      <c r="B249" s="11"/>
      <c r="C249" s="11"/>
      <c r="D249" s="11"/>
      <c r="E249" s="11"/>
      <c r="F249" s="9" t="s">
        <v>750</v>
      </c>
      <c r="G249" s="9"/>
      <c r="H249" s="9"/>
      <c r="I249" s="9"/>
      <c r="J249" s="9"/>
      <c r="K249" s="9"/>
      <c r="L249" s="9"/>
      <c r="M249" s="11"/>
      <c r="N249" s="11"/>
      <c r="O249" s="11"/>
      <c r="P249" s="11"/>
      <c r="Q249" s="11"/>
    </row>
    <row r="250" spans="1:17" x14ac:dyDescent="0.3">
      <c r="A250" s="10">
        <v>0.20833333333333334</v>
      </c>
      <c r="B250" s="10">
        <v>0.20833333333333334</v>
      </c>
      <c r="C250" s="10">
        <v>0.125</v>
      </c>
      <c r="D250" s="10">
        <v>8.3333333333333329E-2</v>
      </c>
      <c r="E250" s="10">
        <v>0.16666666666666666</v>
      </c>
      <c r="F250" s="9"/>
      <c r="G250" s="9"/>
      <c r="H250" s="9"/>
      <c r="I250" s="9"/>
      <c r="J250" s="9"/>
      <c r="K250" s="9"/>
      <c r="L250" s="9"/>
      <c r="M250" s="10">
        <v>0.20833333333333334</v>
      </c>
      <c r="N250" s="10">
        <v>0.20833333333333334</v>
      </c>
      <c r="O250" s="10">
        <v>0.125</v>
      </c>
      <c r="P250" s="10">
        <v>8.3333333333333329E-2</v>
      </c>
      <c r="Q250" s="10">
        <v>0.16666666666666666</v>
      </c>
    </row>
    <row r="251" spans="1:17" x14ac:dyDescent="0.3">
      <c r="A251" s="11"/>
      <c r="B251" s="11"/>
      <c r="C251" s="11"/>
      <c r="D251" s="11"/>
      <c r="E251" s="11"/>
      <c r="F251" s="9"/>
      <c r="G251" s="9"/>
      <c r="H251" s="9"/>
      <c r="I251" s="9" t="s">
        <v>843</v>
      </c>
      <c r="J251" s="9"/>
      <c r="K251" s="9"/>
      <c r="L251" s="9" t="s">
        <v>844</v>
      </c>
      <c r="M251" s="11"/>
      <c r="N251" s="11"/>
      <c r="O251" s="11"/>
      <c r="P251" s="11"/>
      <c r="Q251" s="11"/>
    </row>
    <row r="252" spans="1:17" x14ac:dyDescent="0.3">
      <c r="A252" s="10">
        <v>0.22916666666666666</v>
      </c>
      <c r="B252" s="10">
        <v>0.22916666666666666</v>
      </c>
      <c r="C252" s="10">
        <v>0.14583333333333334</v>
      </c>
      <c r="D252" s="10">
        <v>0.10416666666666667</v>
      </c>
      <c r="E252" s="10">
        <v>0.1875</v>
      </c>
      <c r="F252" s="9"/>
      <c r="G252" s="9"/>
      <c r="H252" s="9"/>
      <c r="I252" s="9"/>
      <c r="J252" s="9"/>
      <c r="K252" s="9"/>
      <c r="L252" s="9"/>
      <c r="M252" s="10">
        <v>0.22916666666666666</v>
      </c>
      <c r="N252" s="10">
        <v>0.22916666666666666</v>
      </c>
      <c r="O252" s="10">
        <v>0.14583333333333334</v>
      </c>
      <c r="P252" s="10">
        <v>0.10416666666666667</v>
      </c>
      <c r="Q252" s="10">
        <v>0.1875</v>
      </c>
    </row>
    <row r="253" spans="1:17" ht="26.4" x14ac:dyDescent="0.3">
      <c r="A253" s="11"/>
      <c r="B253" s="11"/>
      <c r="C253" s="11"/>
      <c r="D253" s="11"/>
      <c r="E253" s="11"/>
      <c r="F253" s="9"/>
      <c r="G253" s="9"/>
      <c r="H253" s="12" t="s">
        <v>752</v>
      </c>
      <c r="I253" s="9"/>
      <c r="J253" s="9"/>
      <c r="K253" s="12" t="s">
        <v>755</v>
      </c>
      <c r="L253" s="9"/>
      <c r="M253" s="11"/>
      <c r="N253" s="11"/>
      <c r="O253" s="11"/>
      <c r="P253" s="11"/>
      <c r="Q253" s="11"/>
    </row>
    <row r="254" spans="1:17" x14ac:dyDescent="0.3">
      <c r="A254" s="18"/>
      <c r="B254" s="18"/>
      <c r="C254" s="18"/>
      <c r="D254" s="18"/>
      <c r="E254" s="18"/>
      <c r="F254" s="18"/>
      <c r="G254" s="18"/>
      <c r="H254" s="18"/>
      <c r="I254" s="18"/>
      <c r="J254" s="18"/>
      <c r="K254" s="18"/>
      <c r="L254" s="18"/>
      <c r="M254" s="18"/>
      <c r="N254" s="18"/>
      <c r="O254" s="18"/>
      <c r="P254" s="18"/>
      <c r="Q254" s="18"/>
    </row>
    <row r="255" spans="1:17" x14ac:dyDescent="0.3">
      <c r="F255" s="5" t="s">
        <v>543</v>
      </c>
      <c r="G255" s="5" t="s">
        <v>543</v>
      </c>
      <c r="H255" s="5" t="s">
        <v>543</v>
      </c>
      <c r="I255" s="5" t="s">
        <v>543</v>
      </c>
      <c r="J255" s="5" t="s">
        <v>543</v>
      </c>
      <c r="K255" s="5" t="s">
        <v>543</v>
      </c>
      <c r="L255" s="5" t="s">
        <v>543</v>
      </c>
    </row>
    <row r="256" spans="1:17" x14ac:dyDescent="0.3">
      <c r="F256" s="6">
        <f>DATE(2022,11,21)</f>
        <v>44886</v>
      </c>
      <c r="G256" s="6">
        <f>DATE(2022,11,22)</f>
        <v>44887</v>
      </c>
      <c r="H256" s="6">
        <f>DATE(2022,11,23)</f>
        <v>44888</v>
      </c>
      <c r="I256" s="6">
        <f>DATE(2022,11,24)</f>
        <v>44889</v>
      </c>
      <c r="J256" s="6">
        <f>DATE(2022,11,25)</f>
        <v>44890</v>
      </c>
      <c r="K256" s="6">
        <f>DATE(2022,11,26)</f>
        <v>44891</v>
      </c>
      <c r="L256" s="6">
        <f>DATE(2022,11,27)</f>
        <v>44892</v>
      </c>
    </row>
    <row r="257" spans="1:17" x14ac:dyDescent="0.3">
      <c r="A257" s="7" t="s">
        <v>544</v>
      </c>
      <c r="B257" s="7" t="s">
        <v>545</v>
      </c>
      <c r="C257" s="7" t="s">
        <v>546</v>
      </c>
      <c r="D257" s="7" t="s">
        <v>547</v>
      </c>
      <c r="E257" s="7" t="s">
        <v>548</v>
      </c>
      <c r="F257" s="5" t="s">
        <v>549</v>
      </c>
      <c r="G257" s="5" t="s">
        <v>550</v>
      </c>
      <c r="H257" s="5" t="s">
        <v>551</v>
      </c>
      <c r="I257" s="5" t="s">
        <v>552</v>
      </c>
      <c r="J257" s="5" t="s">
        <v>553</v>
      </c>
      <c r="K257" s="5" t="s">
        <v>554</v>
      </c>
      <c r="L257" s="5" t="s">
        <v>555</v>
      </c>
      <c r="M257" s="7" t="s">
        <v>544</v>
      </c>
      <c r="N257" s="7" t="s">
        <v>545</v>
      </c>
      <c r="O257" s="7" t="s">
        <v>546</v>
      </c>
      <c r="P257" s="7" t="s">
        <v>547</v>
      </c>
      <c r="Q257" s="7" t="s">
        <v>548</v>
      </c>
    </row>
    <row r="258" spans="1:17" x14ac:dyDescent="0.3">
      <c r="A258" s="8">
        <v>0.25</v>
      </c>
      <c r="B258" s="8">
        <v>0.25</v>
      </c>
      <c r="C258" s="8">
        <v>0.16666666666666666</v>
      </c>
      <c r="D258" s="8">
        <v>0.125</v>
      </c>
      <c r="E258" s="8">
        <v>0.20833333333333334</v>
      </c>
      <c r="F258" s="9" t="s">
        <v>845</v>
      </c>
      <c r="G258" s="9" t="s">
        <v>846</v>
      </c>
      <c r="H258" s="9" t="s">
        <v>847</v>
      </c>
      <c r="I258" s="9" t="s">
        <v>848</v>
      </c>
      <c r="J258" s="9" t="s">
        <v>849</v>
      </c>
      <c r="K258" s="9" t="s">
        <v>850</v>
      </c>
      <c r="L258" s="9" t="s">
        <v>851</v>
      </c>
      <c r="M258" s="8">
        <v>0.25</v>
      </c>
      <c r="N258" s="8">
        <v>0.25</v>
      </c>
      <c r="O258" s="8">
        <v>0.16666666666666666</v>
      </c>
      <c r="P258" s="8">
        <v>0.125</v>
      </c>
      <c r="Q258" s="8">
        <v>0.20833333333333334</v>
      </c>
    </row>
    <row r="259" spans="1:17" x14ac:dyDescent="0.3">
      <c r="A259" s="8">
        <v>0.27083333333333331</v>
      </c>
      <c r="B259" s="8">
        <v>0.27083333333333331</v>
      </c>
      <c r="C259" s="8">
        <v>0.1875</v>
      </c>
      <c r="D259" s="8">
        <v>0.14583333333333334</v>
      </c>
      <c r="E259" s="8">
        <v>0.22916666666666666</v>
      </c>
      <c r="F259" s="9"/>
      <c r="G259" s="9"/>
      <c r="H259" s="9"/>
      <c r="I259" s="9"/>
      <c r="J259" s="9"/>
      <c r="K259" s="9"/>
      <c r="L259" s="9"/>
      <c r="M259" s="8">
        <v>0.27083333333333331</v>
      </c>
      <c r="N259" s="8">
        <v>0.27083333333333331</v>
      </c>
      <c r="O259" s="8">
        <v>0.1875</v>
      </c>
      <c r="P259" s="8">
        <v>0.14583333333333334</v>
      </c>
      <c r="Q259" s="8">
        <v>0.22916666666666666</v>
      </c>
    </row>
    <row r="260" spans="1:17" x14ac:dyDescent="0.3">
      <c r="A260" s="8">
        <v>0.29166666666666669</v>
      </c>
      <c r="B260" s="8">
        <v>0.29166666666666669</v>
      </c>
      <c r="C260" s="8">
        <v>0.20833333333333334</v>
      </c>
      <c r="D260" s="8">
        <v>0.16666666666666666</v>
      </c>
      <c r="E260" s="8">
        <v>0.25</v>
      </c>
      <c r="F260" s="9"/>
      <c r="G260" s="9" t="s">
        <v>852</v>
      </c>
      <c r="H260" s="9"/>
      <c r="I260" s="9"/>
      <c r="J260" s="9" t="s">
        <v>853</v>
      </c>
      <c r="K260" s="9" t="s">
        <v>854</v>
      </c>
      <c r="L260" s="9"/>
      <c r="M260" s="8">
        <v>0.29166666666666669</v>
      </c>
      <c r="N260" s="8">
        <v>0.29166666666666669</v>
      </c>
      <c r="O260" s="8">
        <v>0.20833333333333334</v>
      </c>
      <c r="P260" s="8">
        <v>0.16666666666666666</v>
      </c>
      <c r="Q260" s="8">
        <v>0.25</v>
      </c>
    </row>
    <row r="261" spans="1:17" x14ac:dyDescent="0.3">
      <c r="A261" s="10">
        <v>0.3125</v>
      </c>
      <c r="B261" s="10">
        <v>0.3125</v>
      </c>
      <c r="C261" s="10">
        <v>0.22916666666666666</v>
      </c>
      <c r="D261" s="10">
        <v>0.1875</v>
      </c>
      <c r="E261" s="10">
        <v>0.27083333333333331</v>
      </c>
      <c r="F261" s="9"/>
      <c r="G261" s="9"/>
      <c r="H261" s="9"/>
      <c r="I261" s="9"/>
      <c r="J261" s="9"/>
      <c r="K261" s="9"/>
      <c r="L261" s="9"/>
      <c r="M261" s="10">
        <v>0.3125</v>
      </c>
      <c r="N261" s="10">
        <v>0.3125</v>
      </c>
      <c r="O261" s="10">
        <v>0.22916666666666666</v>
      </c>
      <c r="P261" s="10">
        <v>0.1875</v>
      </c>
      <c r="Q261" s="10">
        <v>0.27083333333333331</v>
      </c>
    </row>
    <row r="262" spans="1:17" x14ac:dyDescent="0.3">
      <c r="A262" s="11"/>
      <c r="B262" s="11"/>
      <c r="C262" s="11"/>
      <c r="D262" s="11"/>
      <c r="E262" s="11"/>
      <c r="F262" s="9"/>
      <c r="G262" s="9"/>
      <c r="H262" s="9"/>
      <c r="I262" s="9"/>
      <c r="J262" s="9" t="s">
        <v>855</v>
      </c>
      <c r="K262" s="9"/>
      <c r="L262" s="9"/>
      <c r="M262" s="11"/>
      <c r="N262" s="11"/>
      <c r="O262" s="11"/>
      <c r="P262" s="11"/>
      <c r="Q262" s="11"/>
    </row>
    <row r="263" spans="1:17" x14ac:dyDescent="0.3">
      <c r="A263" s="10">
        <v>0.33333333333333331</v>
      </c>
      <c r="B263" s="10">
        <v>0.33333333333333331</v>
      </c>
      <c r="C263" s="10">
        <v>0.25</v>
      </c>
      <c r="D263" s="10">
        <v>0.20833333333333334</v>
      </c>
      <c r="E263" s="10">
        <v>0.29166666666666669</v>
      </c>
      <c r="F263" s="9"/>
      <c r="G263" s="9"/>
      <c r="H263" s="9"/>
      <c r="I263" s="9"/>
      <c r="J263" s="9"/>
      <c r="K263" s="9"/>
      <c r="L263" s="9"/>
      <c r="M263" s="10">
        <v>0.33333333333333331</v>
      </c>
      <c r="N263" s="10">
        <v>0.33333333333333331</v>
      </c>
      <c r="O263" s="10">
        <v>0.25</v>
      </c>
      <c r="P263" s="10">
        <v>0.20833333333333334</v>
      </c>
      <c r="Q263" s="10">
        <v>0.29166666666666669</v>
      </c>
    </row>
    <row r="264" spans="1:17" x14ac:dyDescent="0.3">
      <c r="A264" s="11"/>
      <c r="B264" s="11"/>
      <c r="C264" s="11"/>
      <c r="D264" s="11"/>
      <c r="E264" s="11"/>
      <c r="F264" s="9"/>
      <c r="G264" s="9"/>
      <c r="H264" s="9"/>
      <c r="I264" s="9" t="s">
        <v>856</v>
      </c>
      <c r="J264" s="9"/>
      <c r="K264" s="9"/>
      <c r="L264" s="9" t="s">
        <v>857</v>
      </c>
      <c r="M264" s="11"/>
      <c r="N264" s="11"/>
      <c r="O264" s="11"/>
      <c r="P264" s="11"/>
      <c r="Q264" s="11"/>
    </row>
    <row r="265" spans="1:17" x14ac:dyDescent="0.3">
      <c r="A265" s="8">
        <v>0.35416666666666669</v>
      </c>
      <c r="B265" s="8">
        <v>0.35416666666666669</v>
      </c>
      <c r="C265" s="8">
        <v>0.27083333333333331</v>
      </c>
      <c r="D265" s="8">
        <v>0.22916666666666666</v>
      </c>
      <c r="E265" s="8">
        <v>0.3125</v>
      </c>
      <c r="F265" s="9" t="s">
        <v>858</v>
      </c>
      <c r="G265" s="9"/>
      <c r="H265" s="9"/>
      <c r="I265" s="9"/>
      <c r="J265" s="9"/>
      <c r="K265" s="9"/>
      <c r="L265" s="9"/>
      <c r="M265" s="8">
        <v>0.35416666666666669</v>
      </c>
      <c r="N265" s="8">
        <v>0.35416666666666669</v>
      </c>
      <c r="O265" s="8">
        <v>0.27083333333333331</v>
      </c>
      <c r="P265" s="8">
        <v>0.22916666666666666</v>
      </c>
      <c r="Q265" s="8">
        <v>0.3125</v>
      </c>
    </row>
    <row r="266" spans="1:17" x14ac:dyDescent="0.3">
      <c r="A266" s="8">
        <v>0.375</v>
      </c>
      <c r="B266" s="8">
        <v>0.375</v>
      </c>
      <c r="C266" s="8">
        <v>0.29166666666666669</v>
      </c>
      <c r="D266" s="8">
        <v>0.25</v>
      </c>
      <c r="E266" s="8">
        <v>0.33333333333333331</v>
      </c>
      <c r="F266" s="9"/>
      <c r="G266" s="9"/>
      <c r="H266" s="9" t="s">
        <v>859</v>
      </c>
      <c r="I266" s="9"/>
      <c r="J266" s="9"/>
      <c r="K266" s="9"/>
      <c r="L266" s="9"/>
      <c r="M266" s="8">
        <v>0.375</v>
      </c>
      <c r="N266" s="8">
        <v>0.375</v>
      </c>
      <c r="O266" s="8">
        <v>0.29166666666666669</v>
      </c>
      <c r="P266" s="8">
        <v>0.25</v>
      </c>
      <c r="Q266" s="8">
        <v>0.33333333333333331</v>
      </c>
    </row>
    <row r="267" spans="1:17" x14ac:dyDescent="0.3">
      <c r="A267" s="10">
        <v>0.39583333333333331</v>
      </c>
      <c r="B267" s="10">
        <v>0.39583333333333331</v>
      </c>
      <c r="C267" s="10">
        <v>0.3125</v>
      </c>
      <c r="D267" s="10">
        <v>0.27083333333333331</v>
      </c>
      <c r="E267" s="10">
        <v>0.35416666666666669</v>
      </c>
      <c r="F267" s="9"/>
      <c r="G267" s="9"/>
      <c r="H267" s="9"/>
      <c r="I267" s="9"/>
      <c r="J267" s="9"/>
      <c r="K267" s="9"/>
      <c r="L267" s="9"/>
      <c r="M267" s="10">
        <v>0.39583333333333331</v>
      </c>
      <c r="N267" s="10">
        <v>0.39583333333333331</v>
      </c>
      <c r="O267" s="10">
        <v>0.3125</v>
      </c>
      <c r="P267" s="10">
        <v>0.27083333333333331</v>
      </c>
      <c r="Q267" s="10">
        <v>0.35416666666666669</v>
      </c>
    </row>
    <row r="268" spans="1:17" ht="26.4" x14ac:dyDescent="0.3">
      <c r="A268" s="11"/>
      <c r="B268" s="11"/>
      <c r="C268" s="11"/>
      <c r="D268" s="11"/>
      <c r="E268" s="11"/>
      <c r="F268" s="9"/>
      <c r="G268" s="9"/>
      <c r="H268" s="9"/>
      <c r="I268" s="9"/>
      <c r="J268" s="9" t="s">
        <v>860</v>
      </c>
      <c r="K268" s="12" t="s">
        <v>861</v>
      </c>
      <c r="L268" s="9"/>
      <c r="M268" s="11"/>
      <c r="N268" s="11"/>
      <c r="O268" s="11"/>
      <c r="P268" s="11"/>
      <c r="Q268" s="11"/>
    </row>
    <row r="269" spans="1:17" x14ac:dyDescent="0.3">
      <c r="A269" s="11"/>
      <c r="B269" s="11"/>
      <c r="C269" s="11"/>
      <c r="D269" s="11"/>
      <c r="E269" s="11"/>
      <c r="F269" s="9"/>
      <c r="G269" s="9"/>
      <c r="H269" s="9"/>
      <c r="I269" s="9"/>
      <c r="J269" s="9"/>
      <c r="K269" s="9" t="s">
        <v>862</v>
      </c>
      <c r="L269" s="9"/>
      <c r="M269" s="11"/>
      <c r="N269" s="11"/>
      <c r="O269" s="11"/>
      <c r="P269" s="11"/>
      <c r="Q269" s="11"/>
    </row>
    <row r="270" spans="1:17" x14ac:dyDescent="0.3">
      <c r="A270" s="10">
        <v>0.41666666666666669</v>
      </c>
      <c r="B270" s="10">
        <v>0.41666666666666669</v>
      </c>
      <c r="C270" s="10">
        <v>0.33333333333333331</v>
      </c>
      <c r="D270" s="10">
        <v>0.29166666666666669</v>
      </c>
      <c r="E270" s="10">
        <v>0.375</v>
      </c>
      <c r="F270" s="9"/>
      <c r="G270" s="9"/>
      <c r="H270" s="9"/>
      <c r="I270" s="9" t="s">
        <v>863</v>
      </c>
      <c r="J270" s="9"/>
      <c r="K270" s="9"/>
      <c r="L270" s="9"/>
      <c r="M270" s="10">
        <v>0.41666666666666669</v>
      </c>
      <c r="N270" s="10">
        <v>0.41666666666666669</v>
      </c>
      <c r="O270" s="10">
        <v>0.33333333333333331</v>
      </c>
      <c r="P270" s="10">
        <v>0.29166666666666669</v>
      </c>
      <c r="Q270" s="10">
        <v>0.375</v>
      </c>
    </row>
    <row r="271" spans="1:17" x14ac:dyDescent="0.3">
      <c r="A271" s="11"/>
      <c r="B271" s="11"/>
      <c r="C271" s="11"/>
      <c r="D271" s="11"/>
      <c r="E271" s="11"/>
      <c r="F271" s="9"/>
      <c r="G271" s="9"/>
      <c r="H271" s="9"/>
      <c r="I271" s="9"/>
      <c r="J271" s="9"/>
      <c r="K271" s="9"/>
      <c r="L271" s="9" t="s">
        <v>864</v>
      </c>
      <c r="M271" s="11"/>
      <c r="N271" s="11"/>
      <c r="O271" s="11"/>
      <c r="P271" s="11"/>
      <c r="Q271" s="11"/>
    </row>
    <row r="272" spans="1:17" x14ac:dyDescent="0.3">
      <c r="A272" s="10">
        <v>0.4375</v>
      </c>
      <c r="B272" s="10">
        <v>0.4375</v>
      </c>
      <c r="C272" s="10">
        <v>0.35416666666666669</v>
      </c>
      <c r="D272" s="10">
        <v>0.3125</v>
      </c>
      <c r="E272" s="10">
        <v>0.39583333333333331</v>
      </c>
      <c r="F272" s="9" t="s">
        <v>865</v>
      </c>
      <c r="G272" s="9"/>
      <c r="H272" s="9"/>
      <c r="I272" s="9"/>
      <c r="J272" s="9"/>
      <c r="K272" s="9"/>
      <c r="L272" s="9"/>
      <c r="M272" s="10">
        <v>0.4375</v>
      </c>
      <c r="N272" s="10">
        <v>0.4375</v>
      </c>
      <c r="O272" s="10">
        <v>0.35416666666666669</v>
      </c>
      <c r="P272" s="10">
        <v>0.3125</v>
      </c>
      <c r="Q272" s="10">
        <v>0.39583333333333331</v>
      </c>
    </row>
    <row r="273" spans="1:17" x14ac:dyDescent="0.3">
      <c r="A273" s="11"/>
      <c r="B273" s="11"/>
      <c r="C273" s="11"/>
      <c r="D273" s="11"/>
      <c r="E273" s="11"/>
      <c r="F273" s="9"/>
      <c r="G273" s="9" t="s">
        <v>866</v>
      </c>
      <c r="H273" s="9" t="s">
        <v>867</v>
      </c>
      <c r="I273" s="9"/>
      <c r="J273" s="9"/>
      <c r="K273" s="9"/>
      <c r="L273" s="9"/>
      <c r="M273" s="11"/>
      <c r="N273" s="11"/>
      <c r="O273" s="11"/>
      <c r="P273" s="11"/>
      <c r="Q273" s="11"/>
    </row>
    <row r="274" spans="1:17" x14ac:dyDescent="0.3">
      <c r="A274" s="8">
        <v>0.45833333333333331</v>
      </c>
      <c r="B274" s="8">
        <v>0.45833333333333331</v>
      </c>
      <c r="C274" s="8">
        <v>0.375</v>
      </c>
      <c r="D274" s="8">
        <v>0.33333333333333331</v>
      </c>
      <c r="E274" s="8">
        <v>0.41666666666666669</v>
      </c>
      <c r="F274" s="9"/>
      <c r="G274" s="9"/>
      <c r="H274" s="9"/>
      <c r="I274" s="9"/>
      <c r="J274" s="9"/>
      <c r="K274" s="9"/>
      <c r="L274" s="9"/>
      <c r="M274" s="8">
        <v>0.45833333333333331</v>
      </c>
      <c r="N274" s="8">
        <v>0.45833333333333331</v>
      </c>
      <c r="O274" s="8">
        <v>0.375</v>
      </c>
      <c r="P274" s="8">
        <v>0.33333333333333331</v>
      </c>
      <c r="Q274" s="8">
        <v>0.41666666666666669</v>
      </c>
    </row>
    <row r="275" spans="1:17" x14ac:dyDescent="0.3">
      <c r="A275" s="10">
        <v>0.47916666666666669</v>
      </c>
      <c r="B275" s="10">
        <v>0.47916666666666669</v>
      </c>
      <c r="C275" s="10">
        <v>0.39583333333333331</v>
      </c>
      <c r="D275" s="10">
        <v>0.35416666666666669</v>
      </c>
      <c r="E275" s="10">
        <v>0.4375</v>
      </c>
      <c r="F275" s="9"/>
      <c r="G275" s="9"/>
      <c r="H275" s="9"/>
      <c r="I275" s="9"/>
      <c r="J275" s="9"/>
      <c r="K275" s="9"/>
      <c r="L275" s="9"/>
      <c r="M275" s="10">
        <v>0.47916666666666669</v>
      </c>
      <c r="N275" s="10">
        <v>0.47916666666666669</v>
      </c>
      <c r="O275" s="10">
        <v>0.39583333333333331</v>
      </c>
      <c r="P275" s="10">
        <v>0.35416666666666669</v>
      </c>
      <c r="Q275" s="10">
        <v>0.4375</v>
      </c>
    </row>
    <row r="276" spans="1:17" x14ac:dyDescent="0.3">
      <c r="A276" s="11"/>
      <c r="B276" s="11"/>
      <c r="C276" s="11"/>
      <c r="D276" s="11"/>
      <c r="E276" s="11"/>
      <c r="F276" s="9"/>
      <c r="G276" s="9"/>
      <c r="H276" s="9"/>
      <c r="I276" s="9" t="s">
        <v>868</v>
      </c>
      <c r="J276" s="9" t="s">
        <v>869</v>
      </c>
      <c r="K276" s="9"/>
      <c r="L276" s="9"/>
      <c r="M276" s="11"/>
      <c r="N276" s="11"/>
      <c r="O276" s="11"/>
      <c r="P276" s="11"/>
      <c r="Q276" s="11"/>
    </row>
    <row r="277" spans="1:17" x14ac:dyDescent="0.3">
      <c r="A277" s="10">
        <v>0.5</v>
      </c>
      <c r="B277" s="10">
        <v>0.5</v>
      </c>
      <c r="C277" s="10">
        <v>0.41666666666666669</v>
      </c>
      <c r="D277" s="10">
        <v>0.375</v>
      </c>
      <c r="E277" s="10">
        <v>0.45833333333333331</v>
      </c>
      <c r="F277" s="9"/>
      <c r="G277" s="9"/>
      <c r="H277" s="9"/>
      <c r="I277" s="9"/>
      <c r="J277" s="9"/>
      <c r="K277" s="13" t="s">
        <v>870</v>
      </c>
      <c r="L277" s="13" t="s">
        <v>871</v>
      </c>
      <c r="M277" s="10">
        <v>0.5</v>
      </c>
      <c r="N277" s="10">
        <v>0.5</v>
      </c>
      <c r="O277" s="10">
        <v>0.41666666666666669</v>
      </c>
      <c r="P277" s="10">
        <v>0.375</v>
      </c>
      <c r="Q277" s="10">
        <v>0.45833333333333331</v>
      </c>
    </row>
    <row r="278" spans="1:17" x14ac:dyDescent="0.3">
      <c r="A278" s="11"/>
      <c r="B278" s="11"/>
      <c r="C278" s="11"/>
      <c r="D278" s="11"/>
      <c r="E278" s="11"/>
      <c r="F278" s="9"/>
      <c r="G278" s="9" t="s">
        <v>872</v>
      </c>
      <c r="H278" s="9" t="s">
        <v>873</v>
      </c>
      <c r="I278" s="9"/>
      <c r="J278" s="9"/>
      <c r="K278" s="13"/>
      <c r="L278" s="13"/>
      <c r="M278" s="11"/>
      <c r="N278" s="11"/>
      <c r="O278" s="11"/>
      <c r="P278" s="11"/>
      <c r="Q278" s="11"/>
    </row>
    <row r="279" spans="1:17" x14ac:dyDescent="0.3">
      <c r="A279" s="10">
        <v>0.52083333333333337</v>
      </c>
      <c r="B279" s="10">
        <v>0.52083333333333337</v>
      </c>
      <c r="C279" s="10">
        <v>0.4375</v>
      </c>
      <c r="D279" s="10">
        <v>0.39583333333333331</v>
      </c>
      <c r="E279" s="10">
        <v>0.47916666666666669</v>
      </c>
      <c r="F279" s="9"/>
      <c r="G279" s="9"/>
      <c r="H279" s="9"/>
      <c r="I279" s="9"/>
      <c r="J279" s="9"/>
      <c r="K279" s="13"/>
      <c r="L279" s="13"/>
      <c r="M279" s="10">
        <v>0.52083333333333337</v>
      </c>
      <c r="N279" s="10">
        <v>0.52083333333333337</v>
      </c>
      <c r="O279" s="10">
        <v>0.4375</v>
      </c>
      <c r="P279" s="10">
        <v>0.39583333333333331</v>
      </c>
      <c r="Q279" s="10">
        <v>0.47916666666666669</v>
      </c>
    </row>
    <row r="280" spans="1:17" x14ac:dyDescent="0.3">
      <c r="A280" s="11"/>
      <c r="B280" s="11"/>
      <c r="C280" s="11"/>
      <c r="D280" s="11"/>
      <c r="E280" s="11"/>
      <c r="F280" s="9" t="s">
        <v>874</v>
      </c>
      <c r="G280" s="9"/>
      <c r="H280" s="9"/>
      <c r="I280" s="9"/>
      <c r="J280" s="9"/>
      <c r="K280" s="13"/>
      <c r="L280" s="13"/>
      <c r="M280" s="11"/>
      <c r="N280" s="11"/>
      <c r="O280" s="11"/>
      <c r="P280" s="11"/>
      <c r="Q280" s="11"/>
    </row>
    <row r="281" spans="1:17" x14ac:dyDescent="0.3">
      <c r="A281" s="10">
        <v>0.54166666666666663</v>
      </c>
      <c r="B281" s="10">
        <v>0.54166666666666663</v>
      </c>
      <c r="C281" s="10">
        <v>0.45833333333333331</v>
      </c>
      <c r="D281" s="10">
        <v>0.41666666666666669</v>
      </c>
      <c r="E281" s="10">
        <v>0.5</v>
      </c>
      <c r="F281" s="9"/>
      <c r="G281" s="9"/>
      <c r="H281" s="9"/>
      <c r="I281" s="9"/>
      <c r="J281" s="9"/>
      <c r="K281" s="13"/>
      <c r="L281" s="13" t="s">
        <v>875</v>
      </c>
      <c r="M281" s="10">
        <v>0.54166666666666663</v>
      </c>
      <c r="N281" s="10">
        <v>0.54166666666666663</v>
      </c>
      <c r="O281" s="10">
        <v>0.45833333333333331</v>
      </c>
      <c r="P281" s="10">
        <v>0.41666666666666669</v>
      </c>
      <c r="Q281" s="10">
        <v>0.5</v>
      </c>
    </row>
    <row r="282" spans="1:17" x14ac:dyDescent="0.3">
      <c r="A282" s="11"/>
      <c r="B282" s="11"/>
      <c r="C282" s="11"/>
      <c r="D282" s="11"/>
      <c r="E282" s="11"/>
      <c r="F282" s="9"/>
      <c r="G282" s="9"/>
      <c r="H282" s="9"/>
      <c r="I282" s="9"/>
      <c r="J282" s="9" t="s">
        <v>876</v>
      </c>
      <c r="K282" s="13" t="s">
        <v>877</v>
      </c>
      <c r="L282" s="13"/>
      <c r="M282" s="11"/>
      <c r="N282" s="11"/>
      <c r="O282" s="11"/>
      <c r="P282" s="11"/>
      <c r="Q282" s="11"/>
    </row>
    <row r="283" spans="1:17" x14ac:dyDescent="0.3">
      <c r="A283" s="10">
        <v>0.5625</v>
      </c>
      <c r="B283" s="10">
        <v>0.5625</v>
      </c>
      <c r="C283" s="10">
        <v>0.47916666666666669</v>
      </c>
      <c r="D283" s="10">
        <v>0.4375</v>
      </c>
      <c r="E283" s="10">
        <v>0.52083333333333337</v>
      </c>
      <c r="F283" s="9"/>
      <c r="G283" s="9"/>
      <c r="H283" s="9"/>
      <c r="I283" s="9"/>
      <c r="J283" s="9"/>
      <c r="K283" s="13"/>
      <c r="L283" s="13"/>
      <c r="M283" s="10">
        <v>0.5625</v>
      </c>
      <c r="N283" s="10">
        <v>0.5625</v>
      </c>
      <c r="O283" s="10">
        <v>0.47916666666666669</v>
      </c>
      <c r="P283" s="10">
        <v>0.4375</v>
      </c>
      <c r="Q283" s="10">
        <v>0.52083333333333337</v>
      </c>
    </row>
    <row r="284" spans="1:17" x14ac:dyDescent="0.3">
      <c r="A284" s="11"/>
      <c r="B284" s="11"/>
      <c r="C284" s="11"/>
      <c r="D284" s="11"/>
      <c r="E284" s="11"/>
      <c r="F284" s="9"/>
      <c r="G284" s="9"/>
      <c r="H284" s="9"/>
      <c r="I284" s="9" t="s">
        <v>878</v>
      </c>
      <c r="J284" s="9"/>
      <c r="K284" s="13"/>
      <c r="L284" s="13" t="s">
        <v>879</v>
      </c>
      <c r="M284" s="11"/>
      <c r="N284" s="11"/>
      <c r="O284" s="11"/>
      <c r="P284" s="11"/>
      <c r="Q284" s="11"/>
    </row>
    <row r="285" spans="1:17" x14ac:dyDescent="0.3">
      <c r="A285" s="10">
        <v>0.58333333333333337</v>
      </c>
      <c r="B285" s="10">
        <v>0.58333333333333337</v>
      </c>
      <c r="C285" s="10">
        <v>0.5</v>
      </c>
      <c r="D285" s="10">
        <v>0.45833333333333331</v>
      </c>
      <c r="E285" s="10">
        <v>0.54166666666666663</v>
      </c>
      <c r="F285" s="9"/>
      <c r="G285" s="9"/>
      <c r="H285" s="9"/>
      <c r="I285" s="9"/>
      <c r="J285" s="9"/>
      <c r="K285" s="13"/>
      <c r="L285" s="13"/>
      <c r="M285" s="10">
        <v>0.58333333333333337</v>
      </c>
      <c r="N285" s="10">
        <v>0.58333333333333337</v>
      </c>
      <c r="O285" s="10">
        <v>0.5</v>
      </c>
      <c r="P285" s="10">
        <v>0.45833333333333331</v>
      </c>
      <c r="Q285" s="10">
        <v>0.54166666666666663</v>
      </c>
    </row>
    <row r="286" spans="1:17" x14ac:dyDescent="0.3">
      <c r="A286" s="11"/>
      <c r="B286" s="11"/>
      <c r="C286" s="11"/>
      <c r="D286" s="11"/>
      <c r="E286" s="11"/>
      <c r="F286" s="9" t="s">
        <v>880</v>
      </c>
      <c r="G286" s="9" t="s">
        <v>881</v>
      </c>
      <c r="H286" s="9" t="s">
        <v>882</v>
      </c>
      <c r="I286" s="9"/>
      <c r="J286" s="9"/>
      <c r="K286" s="13" t="s">
        <v>883</v>
      </c>
      <c r="L286" s="13"/>
      <c r="M286" s="11"/>
      <c r="N286" s="11"/>
      <c r="O286" s="11"/>
      <c r="P286" s="11"/>
      <c r="Q286" s="11"/>
    </row>
    <row r="287" spans="1:17" x14ac:dyDescent="0.3">
      <c r="A287" s="10">
        <v>0.60416666666666663</v>
      </c>
      <c r="B287" s="10">
        <v>0.60416666666666663</v>
      </c>
      <c r="C287" s="10">
        <v>0.52083333333333337</v>
      </c>
      <c r="D287" s="10">
        <v>0.47916666666666669</v>
      </c>
      <c r="E287" s="10">
        <v>0.5625</v>
      </c>
      <c r="F287" s="9"/>
      <c r="G287" s="9"/>
      <c r="H287" s="9"/>
      <c r="I287" s="9"/>
      <c r="J287" s="9"/>
      <c r="K287" s="13"/>
      <c r="L287" s="13"/>
      <c r="M287" s="10">
        <v>0.60416666666666663</v>
      </c>
      <c r="N287" s="10">
        <v>0.60416666666666663</v>
      </c>
      <c r="O287" s="10">
        <v>0.52083333333333337</v>
      </c>
      <c r="P287" s="10">
        <v>0.47916666666666669</v>
      </c>
      <c r="Q287" s="10">
        <v>0.5625</v>
      </c>
    </row>
    <row r="288" spans="1:17" x14ac:dyDescent="0.3">
      <c r="A288" s="11"/>
      <c r="B288" s="11"/>
      <c r="C288" s="11"/>
      <c r="D288" s="11"/>
      <c r="E288" s="11"/>
      <c r="F288" s="9"/>
      <c r="G288" s="9"/>
      <c r="H288" s="9"/>
      <c r="I288" s="9" t="s">
        <v>884</v>
      </c>
      <c r="J288" s="9"/>
      <c r="K288" s="13"/>
      <c r="L288" s="13" t="s">
        <v>885</v>
      </c>
      <c r="M288" s="11"/>
      <c r="N288" s="11"/>
      <c r="O288" s="11"/>
      <c r="P288" s="11"/>
      <c r="Q288" s="11"/>
    </row>
    <row r="289" spans="1:17" x14ac:dyDescent="0.3">
      <c r="A289" s="10">
        <v>0.625</v>
      </c>
      <c r="B289" s="10">
        <v>0.625</v>
      </c>
      <c r="C289" s="10">
        <v>0.54166666666666663</v>
      </c>
      <c r="D289" s="10">
        <v>0.5</v>
      </c>
      <c r="E289" s="10">
        <v>0.58333333333333337</v>
      </c>
      <c r="F289" s="9"/>
      <c r="G289" s="9"/>
      <c r="H289" s="9"/>
      <c r="I289" s="9"/>
      <c r="J289" s="9"/>
      <c r="K289" s="13"/>
      <c r="L289" s="13"/>
      <c r="M289" s="10">
        <v>0.625</v>
      </c>
      <c r="N289" s="10">
        <v>0.625</v>
      </c>
      <c r="O289" s="10">
        <v>0.54166666666666663</v>
      </c>
      <c r="P289" s="10">
        <v>0.5</v>
      </c>
      <c r="Q289" s="10">
        <v>0.58333333333333337</v>
      </c>
    </row>
    <row r="290" spans="1:17" x14ac:dyDescent="0.3">
      <c r="A290" s="11"/>
      <c r="B290" s="11"/>
      <c r="C290" s="11"/>
      <c r="D290" s="11"/>
      <c r="E290" s="11"/>
      <c r="F290" s="9"/>
      <c r="G290" s="9"/>
      <c r="H290" s="9" t="s">
        <v>886</v>
      </c>
      <c r="I290" s="9"/>
      <c r="J290" s="9"/>
      <c r="K290" s="13"/>
      <c r="L290" s="13"/>
      <c r="M290" s="11"/>
      <c r="N290" s="11"/>
      <c r="O290" s="11"/>
      <c r="P290" s="11"/>
      <c r="Q290" s="11"/>
    </row>
    <row r="291" spans="1:17" ht="26.4" x14ac:dyDescent="0.3">
      <c r="A291" s="10">
        <v>0.64583333333333337</v>
      </c>
      <c r="B291" s="10">
        <v>0.64583333333333337</v>
      </c>
      <c r="C291" s="10">
        <v>0.5625</v>
      </c>
      <c r="D291" s="10">
        <v>0.52083333333333337</v>
      </c>
      <c r="E291" s="10">
        <v>0.60416666666666663</v>
      </c>
      <c r="F291" s="9"/>
      <c r="G291" s="9"/>
      <c r="H291" s="9"/>
      <c r="I291" s="9"/>
      <c r="J291" s="9"/>
      <c r="K291" s="12" t="s">
        <v>887</v>
      </c>
      <c r="L291" s="13"/>
      <c r="M291" s="10">
        <v>0.64583333333333337</v>
      </c>
      <c r="N291" s="10">
        <v>0.64583333333333337</v>
      </c>
      <c r="O291" s="10">
        <v>0.5625</v>
      </c>
      <c r="P291" s="10">
        <v>0.52083333333333337</v>
      </c>
      <c r="Q291" s="10">
        <v>0.60416666666666663</v>
      </c>
    </row>
    <row r="292" spans="1:17" x14ac:dyDescent="0.3">
      <c r="A292" s="11"/>
      <c r="B292" s="11"/>
      <c r="C292" s="11"/>
      <c r="D292" s="11"/>
      <c r="E292" s="11"/>
      <c r="F292" s="9"/>
      <c r="G292" s="9" t="s">
        <v>888</v>
      </c>
      <c r="H292" s="9"/>
      <c r="I292" s="9"/>
      <c r="J292" s="9" t="s">
        <v>889</v>
      </c>
      <c r="K292" s="9" t="s">
        <v>890</v>
      </c>
      <c r="L292" s="13"/>
      <c r="M292" s="11"/>
      <c r="N292" s="11"/>
      <c r="O292" s="11"/>
      <c r="P292" s="11"/>
      <c r="Q292" s="11"/>
    </row>
    <row r="293" spans="1:17" x14ac:dyDescent="0.3">
      <c r="A293" s="10">
        <v>0.66666666666666663</v>
      </c>
      <c r="B293" s="10">
        <v>0.66666666666666663</v>
      </c>
      <c r="C293" s="10">
        <v>0.58333333333333337</v>
      </c>
      <c r="D293" s="10">
        <v>0.54166666666666663</v>
      </c>
      <c r="E293" s="10">
        <v>0.625</v>
      </c>
      <c r="F293" s="9"/>
      <c r="G293" s="9"/>
      <c r="H293" s="9"/>
      <c r="I293" s="9"/>
      <c r="J293" s="9"/>
      <c r="K293" s="9"/>
      <c r="L293" s="13"/>
      <c r="M293" s="10">
        <v>0.66666666666666663</v>
      </c>
      <c r="N293" s="10">
        <v>0.66666666666666663</v>
      </c>
      <c r="O293" s="10">
        <v>0.58333333333333337</v>
      </c>
      <c r="P293" s="10">
        <v>0.54166666666666663</v>
      </c>
      <c r="Q293" s="10">
        <v>0.625</v>
      </c>
    </row>
    <row r="294" spans="1:17" x14ac:dyDescent="0.3">
      <c r="A294" s="11"/>
      <c r="B294" s="11"/>
      <c r="C294" s="11"/>
      <c r="D294" s="11"/>
      <c r="E294" s="11"/>
      <c r="F294" s="9"/>
      <c r="G294" s="9"/>
      <c r="H294" s="9"/>
      <c r="I294" s="9"/>
      <c r="J294" s="9"/>
      <c r="K294" s="9"/>
      <c r="L294" s="12" t="s">
        <v>891</v>
      </c>
      <c r="M294" s="11"/>
      <c r="N294" s="11"/>
      <c r="O294" s="11"/>
      <c r="P294" s="11"/>
      <c r="Q294" s="11"/>
    </row>
    <row r="295" spans="1:17" x14ac:dyDescent="0.3">
      <c r="A295" s="11"/>
      <c r="B295" s="11"/>
      <c r="C295" s="11"/>
      <c r="D295" s="11"/>
      <c r="E295" s="11"/>
      <c r="F295" s="9"/>
      <c r="G295" s="9"/>
      <c r="H295" s="9"/>
      <c r="I295" s="9"/>
      <c r="J295" s="9"/>
      <c r="K295" s="9"/>
      <c r="L295" s="9" t="s">
        <v>892</v>
      </c>
      <c r="M295" s="11"/>
      <c r="N295" s="11"/>
      <c r="O295" s="11"/>
      <c r="P295" s="11"/>
      <c r="Q295" s="11"/>
    </row>
    <row r="296" spans="1:17" x14ac:dyDescent="0.3">
      <c r="A296" s="10">
        <v>0.6875</v>
      </c>
      <c r="B296" s="10">
        <v>0.6875</v>
      </c>
      <c r="C296" s="10">
        <v>0.60416666666666663</v>
      </c>
      <c r="D296" s="10">
        <v>0.5625</v>
      </c>
      <c r="E296" s="10">
        <v>0.64583333333333337</v>
      </c>
      <c r="F296" s="9"/>
      <c r="G296" s="9"/>
      <c r="H296" s="9"/>
      <c r="I296" s="9"/>
      <c r="J296" s="9"/>
      <c r="K296" s="9"/>
      <c r="L296" s="9"/>
      <c r="M296" s="10">
        <v>0.6875</v>
      </c>
      <c r="N296" s="10">
        <v>0.6875</v>
      </c>
      <c r="O296" s="10">
        <v>0.60416666666666663</v>
      </c>
      <c r="P296" s="10">
        <v>0.5625</v>
      </c>
      <c r="Q296" s="10">
        <v>0.64583333333333337</v>
      </c>
    </row>
    <row r="297" spans="1:17" x14ac:dyDescent="0.3">
      <c r="A297" s="11"/>
      <c r="B297" s="11"/>
      <c r="C297" s="11"/>
      <c r="D297" s="11"/>
      <c r="E297" s="11"/>
      <c r="F297" s="9"/>
      <c r="G297" s="9"/>
      <c r="H297" s="9"/>
      <c r="I297" s="9" t="s">
        <v>893</v>
      </c>
      <c r="J297" s="9"/>
      <c r="K297" s="9"/>
      <c r="L297" s="9"/>
      <c r="M297" s="11"/>
      <c r="N297" s="11"/>
      <c r="O297" s="11"/>
      <c r="P297" s="11"/>
      <c r="Q297" s="11"/>
    </row>
    <row r="298" spans="1:17" x14ac:dyDescent="0.3">
      <c r="A298" s="10">
        <v>0.70833333333333337</v>
      </c>
      <c r="B298" s="10">
        <v>0.70833333333333337</v>
      </c>
      <c r="C298" s="10">
        <v>0.625</v>
      </c>
      <c r="D298" s="10">
        <v>0.58333333333333337</v>
      </c>
      <c r="E298" s="10">
        <v>0.66666666666666663</v>
      </c>
      <c r="F298" s="9"/>
      <c r="G298" s="9"/>
      <c r="H298" s="9"/>
      <c r="I298" s="9"/>
      <c r="J298" s="9"/>
      <c r="K298" s="9"/>
      <c r="L298" s="9"/>
      <c r="M298" s="10">
        <v>0.70833333333333337</v>
      </c>
      <c r="N298" s="10">
        <v>0.70833333333333337</v>
      </c>
      <c r="O298" s="10">
        <v>0.625</v>
      </c>
      <c r="P298" s="10">
        <v>0.58333333333333337</v>
      </c>
      <c r="Q298" s="10">
        <v>0.66666666666666663</v>
      </c>
    </row>
    <row r="299" spans="1:17" x14ac:dyDescent="0.3">
      <c r="A299" s="11"/>
      <c r="B299" s="11"/>
      <c r="C299" s="11"/>
      <c r="D299" s="11"/>
      <c r="E299" s="11"/>
      <c r="F299" s="9"/>
      <c r="G299" s="9" t="s">
        <v>894</v>
      </c>
      <c r="H299" s="9" t="s">
        <v>895</v>
      </c>
      <c r="I299" s="9"/>
      <c r="J299" s="9"/>
      <c r="K299" s="9"/>
      <c r="L299" s="9"/>
      <c r="M299" s="11"/>
      <c r="N299" s="11"/>
      <c r="O299" s="11"/>
      <c r="P299" s="11"/>
      <c r="Q299" s="11"/>
    </row>
    <row r="300" spans="1:17" x14ac:dyDescent="0.3">
      <c r="A300" s="10">
        <v>0.72916666666666663</v>
      </c>
      <c r="B300" s="10">
        <v>0.72916666666666663</v>
      </c>
      <c r="C300" s="10">
        <v>0.64583333333333337</v>
      </c>
      <c r="D300" s="10">
        <v>0.60416666666666663</v>
      </c>
      <c r="E300" s="10">
        <v>0.6875</v>
      </c>
      <c r="F300" s="9"/>
      <c r="G300" s="9"/>
      <c r="H300" s="9"/>
      <c r="I300" s="9"/>
      <c r="J300" s="9"/>
      <c r="K300" s="9"/>
      <c r="L300" s="9"/>
      <c r="M300" s="10">
        <v>0.72916666666666663</v>
      </c>
      <c r="N300" s="10">
        <v>0.72916666666666663</v>
      </c>
      <c r="O300" s="10">
        <v>0.64583333333333337</v>
      </c>
      <c r="P300" s="10">
        <v>0.60416666666666663</v>
      </c>
      <c r="Q300" s="10">
        <v>0.6875</v>
      </c>
    </row>
    <row r="301" spans="1:17" x14ac:dyDescent="0.3">
      <c r="A301" s="11"/>
      <c r="B301" s="11"/>
      <c r="C301" s="11"/>
      <c r="D301" s="11"/>
      <c r="E301" s="11"/>
      <c r="F301" s="9" t="s">
        <v>896</v>
      </c>
      <c r="G301" s="9"/>
      <c r="H301" s="9"/>
      <c r="I301" s="9"/>
      <c r="J301" s="9" t="s">
        <v>897</v>
      </c>
      <c r="K301" s="9"/>
      <c r="L301" s="9"/>
      <c r="M301" s="11"/>
      <c r="N301" s="11"/>
      <c r="O301" s="11"/>
      <c r="P301" s="11"/>
      <c r="Q301" s="11"/>
    </row>
    <row r="302" spans="1:17" x14ac:dyDescent="0.3">
      <c r="A302" s="8">
        <v>0.75</v>
      </c>
      <c r="B302" s="8">
        <v>0.75</v>
      </c>
      <c r="C302" s="8">
        <v>0.66666666666666663</v>
      </c>
      <c r="D302" s="8">
        <v>0.625</v>
      </c>
      <c r="E302" s="8">
        <v>0.70833333333333337</v>
      </c>
      <c r="F302" s="9"/>
      <c r="G302" s="9"/>
      <c r="H302" s="9"/>
      <c r="I302" s="9"/>
      <c r="J302" s="9"/>
      <c r="K302" s="9" t="s">
        <v>898</v>
      </c>
      <c r="L302" s="9"/>
      <c r="M302" s="8">
        <v>0.75</v>
      </c>
      <c r="N302" s="8">
        <v>0.75</v>
      </c>
      <c r="O302" s="8">
        <v>0.66666666666666663</v>
      </c>
      <c r="P302" s="8">
        <v>0.625</v>
      </c>
      <c r="Q302" s="8">
        <v>0.70833333333333337</v>
      </c>
    </row>
    <row r="303" spans="1:17" x14ac:dyDescent="0.3">
      <c r="A303" s="10">
        <v>0.77083333333333337</v>
      </c>
      <c r="B303" s="10">
        <v>0.77083333333333337</v>
      </c>
      <c r="C303" s="10">
        <v>0.6875</v>
      </c>
      <c r="D303" s="10">
        <v>0.64583333333333337</v>
      </c>
      <c r="E303" s="10">
        <v>0.72916666666666663</v>
      </c>
      <c r="F303" s="9"/>
      <c r="G303" s="9"/>
      <c r="H303" s="9"/>
      <c r="I303" s="9" t="s">
        <v>899</v>
      </c>
      <c r="J303" s="9"/>
      <c r="K303" s="9"/>
      <c r="L303" s="9"/>
      <c r="M303" s="10">
        <v>0.77083333333333337</v>
      </c>
      <c r="N303" s="10">
        <v>0.77083333333333337</v>
      </c>
      <c r="O303" s="10">
        <v>0.6875</v>
      </c>
      <c r="P303" s="10">
        <v>0.64583333333333337</v>
      </c>
      <c r="Q303" s="10">
        <v>0.72916666666666663</v>
      </c>
    </row>
    <row r="304" spans="1:17" x14ac:dyDescent="0.3">
      <c r="A304" s="11"/>
      <c r="B304" s="11"/>
      <c r="C304" s="11"/>
      <c r="D304" s="11"/>
      <c r="E304" s="11"/>
      <c r="F304" s="9"/>
      <c r="G304" s="9"/>
      <c r="H304" s="9" t="s">
        <v>900</v>
      </c>
      <c r="I304" s="9"/>
      <c r="J304" s="9"/>
      <c r="K304" s="9"/>
      <c r="L304" s="9" t="s">
        <v>901</v>
      </c>
      <c r="M304" s="11"/>
      <c r="N304" s="11"/>
      <c r="O304" s="11"/>
      <c r="P304" s="11"/>
      <c r="Q304" s="11"/>
    </row>
    <row r="305" spans="1:17" x14ac:dyDescent="0.3">
      <c r="A305" s="8">
        <v>0.79166666666666663</v>
      </c>
      <c r="B305" s="8">
        <v>0.79166666666666663</v>
      </c>
      <c r="C305" s="8">
        <v>0.70833333333333337</v>
      </c>
      <c r="D305" s="8">
        <v>0.66666666666666663</v>
      </c>
      <c r="E305" s="8">
        <v>0.75</v>
      </c>
      <c r="F305" s="9"/>
      <c r="G305" s="9" t="s">
        <v>902</v>
      </c>
      <c r="H305" s="9"/>
      <c r="I305" s="9"/>
      <c r="J305" s="9"/>
      <c r="K305" s="9"/>
      <c r="L305" s="9"/>
      <c r="M305" s="8">
        <v>0.79166666666666663</v>
      </c>
      <c r="N305" s="8">
        <v>0.79166666666666663</v>
      </c>
      <c r="O305" s="8">
        <v>0.70833333333333337</v>
      </c>
      <c r="P305" s="8">
        <v>0.66666666666666663</v>
      </c>
      <c r="Q305" s="8">
        <v>0.75</v>
      </c>
    </row>
    <row r="306" spans="1:17" x14ac:dyDescent="0.3">
      <c r="A306" s="10">
        <v>0.8125</v>
      </c>
      <c r="B306" s="10">
        <v>0.8125</v>
      </c>
      <c r="C306" s="10">
        <v>0.72916666666666663</v>
      </c>
      <c r="D306" s="10">
        <v>0.6875</v>
      </c>
      <c r="E306" s="10">
        <v>0.77083333333333337</v>
      </c>
      <c r="F306" s="9"/>
      <c r="G306" s="9"/>
      <c r="H306" s="9"/>
      <c r="I306" s="9"/>
      <c r="J306" s="9"/>
      <c r="K306" s="9"/>
      <c r="L306" s="9"/>
      <c r="M306" s="10">
        <v>0.8125</v>
      </c>
      <c r="N306" s="10">
        <v>0.8125</v>
      </c>
      <c r="O306" s="10">
        <v>0.72916666666666663</v>
      </c>
      <c r="P306" s="10">
        <v>0.6875</v>
      </c>
      <c r="Q306" s="10">
        <v>0.77083333333333337</v>
      </c>
    </row>
    <row r="307" spans="1:17" x14ac:dyDescent="0.3">
      <c r="A307" s="11"/>
      <c r="B307" s="11"/>
      <c r="C307" s="11"/>
      <c r="D307" s="11"/>
      <c r="E307" s="11"/>
      <c r="F307" s="14" t="s">
        <v>903</v>
      </c>
      <c r="G307" s="9"/>
      <c r="H307" s="9"/>
      <c r="I307" s="9"/>
      <c r="J307" s="14" t="s">
        <v>903</v>
      </c>
      <c r="K307" s="14" t="s">
        <v>904</v>
      </c>
      <c r="L307" s="14" t="s">
        <v>905</v>
      </c>
      <c r="M307" s="11"/>
      <c r="N307" s="11"/>
      <c r="O307" s="11"/>
      <c r="P307" s="11"/>
      <c r="Q307" s="11"/>
    </row>
    <row r="308" spans="1:17" x14ac:dyDescent="0.3">
      <c r="A308" s="8">
        <v>0.83333333333333337</v>
      </c>
      <c r="B308" s="8">
        <v>0.83333333333333337</v>
      </c>
      <c r="C308" s="8">
        <v>0.75</v>
      </c>
      <c r="D308" s="8">
        <v>0.70833333333333337</v>
      </c>
      <c r="E308" s="8">
        <v>0.79166666666666663</v>
      </c>
      <c r="F308" s="14"/>
      <c r="G308" s="9"/>
      <c r="H308" s="9"/>
      <c r="I308" s="9"/>
      <c r="J308" s="14"/>
      <c r="K308" s="14"/>
      <c r="L308" s="14"/>
      <c r="M308" s="8">
        <v>0.83333333333333337</v>
      </c>
      <c r="N308" s="8">
        <v>0.83333333333333337</v>
      </c>
      <c r="O308" s="8">
        <v>0.75</v>
      </c>
      <c r="P308" s="8">
        <v>0.70833333333333337</v>
      </c>
      <c r="Q308" s="8">
        <v>0.79166666666666663</v>
      </c>
    </row>
    <row r="309" spans="1:17" x14ac:dyDescent="0.3">
      <c r="A309" s="10">
        <v>0.85416666666666663</v>
      </c>
      <c r="B309" s="10">
        <v>0.85416666666666663</v>
      </c>
      <c r="C309" s="10">
        <v>0.77083333333333337</v>
      </c>
      <c r="D309" s="10">
        <v>0.72916666666666663</v>
      </c>
      <c r="E309" s="10">
        <v>0.8125</v>
      </c>
      <c r="F309" s="14"/>
      <c r="G309" s="9"/>
      <c r="H309" s="9"/>
      <c r="I309" s="9"/>
      <c r="J309" s="14"/>
      <c r="K309" s="14"/>
      <c r="L309" s="14"/>
      <c r="M309" s="10">
        <v>0.85416666666666663</v>
      </c>
      <c r="N309" s="10">
        <v>0.85416666666666663</v>
      </c>
      <c r="O309" s="10">
        <v>0.77083333333333337</v>
      </c>
      <c r="P309" s="10">
        <v>0.72916666666666663</v>
      </c>
      <c r="Q309" s="10">
        <v>0.8125</v>
      </c>
    </row>
    <row r="310" spans="1:17" x14ac:dyDescent="0.3">
      <c r="A310" s="11"/>
      <c r="B310" s="11"/>
      <c r="C310" s="11"/>
      <c r="D310" s="11"/>
      <c r="E310" s="11"/>
      <c r="F310" s="14"/>
      <c r="G310" s="14" t="s">
        <v>906</v>
      </c>
      <c r="H310" s="14" t="s">
        <v>907</v>
      </c>
      <c r="I310" s="14" t="s">
        <v>908</v>
      </c>
      <c r="J310" s="14"/>
      <c r="K310" s="14"/>
      <c r="L310" s="14"/>
      <c r="M310" s="11"/>
      <c r="N310" s="11"/>
      <c r="O310" s="11"/>
      <c r="P310" s="11"/>
      <c r="Q310" s="11"/>
    </row>
    <row r="311" spans="1:17" x14ac:dyDescent="0.3">
      <c r="A311" s="8">
        <v>0.875</v>
      </c>
      <c r="B311" s="8">
        <v>0.875</v>
      </c>
      <c r="C311" s="8">
        <v>0.79166666666666663</v>
      </c>
      <c r="D311" s="8">
        <v>0.75</v>
      </c>
      <c r="E311" s="8">
        <v>0.83333333333333337</v>
      </c>
      <c r="F311" s="14"/>
      <c r="G311" s="14"/>
      <c r="H311" s="14"/>
      <c r="I311" s="14"/>
      <c r="J311" s="14"/>
      <c r="K311" s="14"/>
      <c r="L311" s="14"/>
      <c r="M311" s="8">
        <v>0.875</v>
      </c>
      <c r="N311" s="8">
        <v>0.875</v>
      </c>
      <c r="O311" s="8">
        <v>0.79166666666666663</v>
      </c>
      <c r="P311" s="8">
        <v>0.75</v>
      </c>
      <c r="Q311" s="8">
        <v>0.83333333333333337</v>
      </c>
    </row>
    <row r="312" spans="1:17" x14ac:dyDescent="0.3">
      <c r="A312" s="8">
        <v>0.89583333333333337</v>
      </c>
      <c r="B312" s="8">
        <v>0.89583333333333337</v>
      </c>
      <c r="C312" s="8">
        <v>0.8125</v>
      </c>
      <c r="D312" s="8">
        <v>0.77083333333333337</v>
      </c>
      <c r="E312" s="8">
        <v>0.85416666666666663</v>
      </c>
      <c r="F312" s="14"/>
      <c r="G312" s="14"/>
      <c r="H312" s="14"/>
      <c r="I312" s="14"/>
      <c r="J312" s="14"/>
      <c r="K312" s="14"/>
      <c r="L312" s="14"/>
      <c r="M312" s="8">
        <v>0.89583333333333337</v>
      </c>
      <c r="N312" s="8">
        <v>0.89583333333333337</v>
      </c>
      <c r="O312" s="8">
        <v>0.8125</v>
      </c>
      <c r="P312" s="8">
        <v>0.77083333333333337</v>
      </c>
      <c r="Q312" s="8">
        <v>0.85416666666666663</v>
      </c>
    </row>
    <row r="313" spans="1:17" x14ac:dyDescent="0.3">
      <c r="A313" s="15">
        <v>0.91666666666666663</v>
      </c>
      <c r="B313" s="8">
        <v>0.91666666666666663</v>
      </c>
      <c r="C313" s="8">
        <v>0.83333333333333337</v>
      </c>
      <c r="D313" s="8">
        <v>0.79166666666666663</v>
      </c>
      <c r="E313" s="8">
        <v>0.875</v>
      </c>
      <c r="F313" s="16" t="s">
        <v>909</v>
      </c>
      <c r="G313" s="16" t="s">
        <v>910</v>
      </c>
      <c r="H313" s="17" t="s">
        <v>911</v>
      </c>
      <c r="I313" s="16" t="s">
        <v>912</v>
      </c>
      <c r="J313" s="16" t="s">
        <v>913</v>
      </c>
      <c r="K313" s="16" t="s">
        <v>914</v>
      </c>
      <c r="L313" s="17" t="s">
        <v>915</v>
      </c>
      <c r="M313" s="15">
        <v>0.91666666666666663</v>
      </c>
      <c r="N313" s="8">
        <v>0.91666666666666663</v>
      </c>
      <c r="O313" s="8">
        <v>0.83333333333333337</v>
      </c>
      <c r="P313" s="8">
        <v>0.79166666666666663</v>
      </c>
      <c r="Q313" s="8">
        <v>0.875</v>
      </c>
    </row>
    <row r="314" spans="1:17" x14ac:dyDescent="0.3">
      <c r="A314" s="8">
        <v>0.9375</v>
      </c>
      <c r="B314" s="8">
        <v>0.9375</v>
      </c>
      <c r="C314" s="8">
        <v>0.85416666666666663</v>
      </c>
      <c r="D314" s="8">
        <v>0.8125</v>
      </c>
      <c r="E314" s="8">
        <v>0.89583333333333337</v>
      </c>
      <c r="F314" s="16"/>
      <c r="G314" s="16"/>
      <c r="H314" s="17"/>
      <c r="I314" s="16"/>
      <c r="J314" s="16"/>
      <c r="K314" s="16"/>
      <c r="L314" s="17"/>
      <c r="M314" s="8">
        <v>0.9375</v>
      </c>
      <c r="N314" s="8">
        <v>0.9375</v>
      </c>
      <c r="O314" s="8">
        <v>0.85416666666666663</v>
      </c>
      <c r="P314" s="8">
        <v>0.8125</v>
      </c>
      <c r="Q314" s="8">
        <v>0.89583333333333337</v>
      </c>
    </row>
    <row r="315" spans="1:17" x14ac:dyDescent="0.3">
      <c r="A315" s="10">
        <v>0.95833333333333337</v>
      </c>
      <c r="B315" s="10">
        <v>0.95833333333333337</v>
      </c>
      <c r="C315" s="10">
        <v>0.875</v>
      </c>
      <c r="D315" s="10">
        <v>0.83333333333333337</v>
      </c>
      <c r="E315" s="10">
        <v>0.91666666666666663</v>
      </c>
      <c r="F315" s="16"/>
      <c r="G315" s="16"/>
      <c r="H315" s="17"/>
      <c r="I315" s="9" t="s">
        <v>916</v>
      </c>
      <c r="J315" s="16"/>
      <c r="K315" s="16"/>
      <c r="L315" s="17"/>
      <c r="M315" s="10">
        <v>0.95833333333333337</v>
      </c>
      <c r="N315" s="10">
        <v>0.95833333333333337</v>
      </c>
      <c r="O315" s="10">
        <v>0.875</v>
      </c>
      <c r="P315" s="10">
        <v>0.83333333333333337</v>
      </c>
      <c r="Q315" s="10">
        <v>0.91666666666666663</v>
      </c>
    </row>
    <row r="316" spans="1:17" x14ac:dyDescent="0.3">
      <c r="A316" s="11"/>
      <c r="B316" s="11"/>
      <c r="C316" s="11"/>
      <c r="D316" s="11"/>
      <c r="E316" s="11"/>
      <c r="F316" s="16"/>
      <c r="G316" s="9" t="s">
        <v>917</v>
      </c>
      <c r="H316" s="17"/>
      <c r="I316" s="9"/>
      <c r="J316" s="16"/>
      <c r="K316" s="16"/>
      <c r="L316" s="17"/>
      <c r="M316" s="11"/>
      <c r="N316" s="11"/>
      <c r="O316" s="11"/>
      <c r="P316" s="11"/>
      <c r="Q316" s="11"/>
    </row>
    <row r="317" spans="1:17" x14ac:dyDescent="0.3">
      <c r="A317" s="10">
        <v>0.97916666666666663</v>
      </c>
      <c r="B317" s="10">
        <v>0.97916666666666663</v>
      </c>
      <c r="C317" s="10">
        <v>0.89583333333333337</v>
      </c>
      <c r="D317" s="10">
        <v>0.85416666666666663</v>
      </c>
      <c r="E317" s="10">
        <v>0.9375</v>
      </c>
      <c r="F317" s="16"/>
      <c r="G317" s="9"/>
      <c r="H317" s="17"/>
      <c r="I317" s="9"/>
      <c r="J317" s="16"/>
      <c r="K317" s="16"/>
      <c r="L317" s="17"/>
      <c r="M317" s="10">
        <v>0.97916666666666663</v>
      </c>
      <c r="N317" s="10">
        <v>0.97916666666666663</v>
      </c>
      <c r="O317" s="10">
        <v>0.89583333333333337</v>
      </c>
      <c r="P317" s="10">
        <v>0.85416666666666663</v>
      </c>
      <c r="Q317" s="10">
        <v>0.9375</v>
      </c>
    </row>
    <row r="318" spans="1:17" x14ac:dyDescent="0.3">
      <c r="A318" s="11"/>
      <c r="B318" s="11"/>
      <c r="C318" s="11"/>
      <c r="D318" s="11"/>
      <c r="E318" s="11"/>
      <c r="F318" s="16"/>
      <c r="G318" s="9"/>
      <c r="H318" s="17"/>
      <c r="I318" s="9"/>
      <c r="J318" s="16"/>
      <c r="K318" s="9" t="s">
        <v>918</v>
      </c>
      <c r="L318" s="12" t="s">
        <v>919</v>
      </c>
      <c r="M318" s="11"/>
      <c r="N318" s="11"/>
      <c r="O318" s="11"/>
      <c r="P318" s="11"/>
      <c r="Q318" s="11"/>
    </row>
    <row r="319" spans="1:17" x14ac:dyDescent="0.3">
      <c r="A319" s="10">
        <v>0</v>
      </c>
      <c r="B319" s="10">
        <v>0</v>
      </c>
      <c r="C319" s="10">
        <v>0.91666666666666663</v>
      </c>
      <c r="D319" s="10">
        <v>0.875</v>
      </c>
      <c r="E319" s="10">
        <v>0.95833333333333337</v>
      </c>
      <c r="F319" s="16"/>
      <c r="G319" s="9"/>
      <c r="H319" s="17"/>
      <c r="I319" s="9"/>
      <c r="J319" s="16"/>
      <c r="K319" s="9"/>
      <c r="L319" s="9" t="s">
        <v>920</v>
      </c>
      <c r="M319" s="10">
        <v>0</v>
      </c>
      <c r="N319" s="10">
        <v>0</v>
      </c>
      <c r="O319" s="10">
        <v>0.91666666666666663</v>
      </c>
      <c r="P319" s="10">
        <v>0.875</v>
      </c>
      <c r="Q319" s="10">
        <v>0.95833333333333337</v>
      </c>
    </row>
    <row r="320" spans="1:17" x14ac:dyDescent="0.3">
      <c r="A320" s="11"/>
      <c r="B320" s="11"/>
      <c r="C320" s="11"/>
      <c r="D320" s="11"/>
      <c r="E320" s="11"/>
      <c r="F320" s="9" t="s">
        <v>921</v>
      </c>
      <c r="G320" s="9"/>
      <c r="H320" s="9" t="s">
        <v>922</v>
      </c>
      <c r="I320" s="9"/>
      <c r="J320" s="16"/>
      <c r="K320" s="9"/>
      <c r="L320" s="9"/>
      <c r="M320" s="11"/>
      <c r="N320" s="11"/>
      <c r="O320" s="11"/>
      <c r="P320" s="11"/>
      <c r="Q320" s="11"/>
    </row>
    <row r="321" spans="1:17" x14ac:dyDescent="0.3">
      <c r="A321" s="10">
        <v>2.0833333333333332E-2</v>
      </c>
      <c r="B321" s="10">
        <v>2.0833333333333332E-2</v>
      </c>
      <c r="C321" s="10">
        <v>0.9375</v>
      </c>
      <c r="D321" s="10">
        <v>0.89583333333333337</v>
      </c>
      <c r="E321" s="10">
        <v>0.97916666666666663</v>
      </c>
      <c r="F321" s="9"/>
      <c r="G321" s="9"/>
      <c r="H321" s="9"/>
      <c r="I321" s="9"/>
      <c r="J321" s="16"/>
      <c r="K321" s="9"/>
      <c r="L321" s="9"/>
      <c r="M321" s="10">
        <v>2.0833333333333332E-2</v>
      </c>
      <c r="N321" s="10">
        <v>2.0833333333333332E-2</v>
      </c>
      <c r="O321" s="10">
        <v>0.9375</v>
      </c>
      <c r="P321" s="10">
        <v>0.89583333333333337</v>
      </c>
      <c r="Q321" s="10">
        <v>0.97916666666666663</v>
      </c>
    </row>
    <row r="322" spans="1:17" x14ac:dyDescent="0.3">
      <c r="A322" s="11"/>
      <c r="B322" s="11"/>
      <c r="C322" s="11"/>
      <c r="D322" s="11"/>
      <c r="E322" s="11"/>
      <c r="F322" s="9"/>
      <c r="G322" s="9"/>
      <c r="H322" s="9"/>
      <c r="I322" s="9"/>
      <c r="J322" s="9" t="s">
        <v>923</v>
      </c>
      <c r="K322" s="9"/>
      <c r="L322" s="9"/>
      <c r="M322" s="11"/>
      <c r="N322" s="11"/>
      <c r="O322" s="11"/>
      <c r="P322" s="11"/>
      <c r="Q322" s="11"/>
    </row>
    <row r="323" spans="1:17" x14ac:dyDescent="0.3">
      <c r="A323" s="10">
        <v>4.1666666666666664E-2</v>
      </c>
      <c r="B323" s="10">
        <v>4.1666666666666664E-2</v>
      </c>
      <c r="C323" s="10">
        <v>0.95833333333333337</v>
      </c>
      <c r="D323" s="10">
        <v>0.91666666666666663</v>
      </c>
      <c r="E323" s="10">
        <v>0</v>
      </c>
      <c r="F323" s="9"/>
      <c r="G323" s="9"/>
      <c r="H323" s="9"/>
      <c r="I323" s="9"/>
      <c r="J323" s="9"/>
      <c r="K323" s="9"/>
      <c r="L323" s="9"/>
      <c r="M323" s="10">
        <v>4.1666666666666664E-2</v>
      </c>
      <c r="N323" s="10">
        <v>4.1666666666666664E-2</v>
      </c>
      <c r="O323" s="10">
        <v>0.95833333333333337</v>
      </c>
      <c r="P323" s="10">
        <v>0.91666666666666663</v>
      </c>
      <c r="Q323" s="10">
        <v>0</v>
      </c>
    </row>
    <row r="324" spans="1:17" x14ac:dyDescent="0.3">
      <c r="A324" s="11"/>
      <c r="B324" s="11"/>
      <c r="C324" s="11"/>
      <c r="D324" s="11"/>
      <c r="E324" s="11"/>
      <c r="F324" s="9" t="s">
        <v>924</v>
      </c>
      <c r="G324" s="9" t="s">
        <v>925</v>
      </c>
      <c r="H324" s="9"/>
      <c r="I324" s="9" t="s">
        <v>926</v>
      </c>
      <c r="J324" s="9"/>
      <c r="K324" s="9"/>
      <c r="L324" s="9" t="s">
        <v>927</v>
      </c>
      <c r="M324" s="11"/>
      <c r="N324" s="11"/>
      <c r="O324" s="11"/>
      <c r="P324" s="11"/>
      <c r="Q324" s="11"/>
    </row>
    <row r="325" spans="1:17" x14ac:dyDescent="0.3">
      <c r="A325" s="8">
        <v>6.25E-2</v>
      </c>
      <c r="B325" s="8">
        <v>6.25E-2</v>
      </c>
      <c r="C325" s="8">
        <v>0.97916666666666663</v>
      </c>
      <c r="D325" s="8">
        <v>0.9375</v>
      </c>
      <c r="E325" s="8">
        <v>2.0833333333333332E-2</v>
      </c>
      <c r="F325" s="9"/>
      <c r="G325" s="9"/>
      <c r="H325" s="9"/>
      <c r="I325" s="9"/>
      <c r="J325" s="9"/>
      <c r="K325" s="9"/>
      <c r="L325" s="9"/>
      <c r="M325" s="8">
        <v>6.25E-2</v>
      </c>
      <c r="N325" s="8">
        <v>6.25E-2</v>
      </c>
      <c r="O325" s="8">
        <v>0.97916666666666663</v>
      </c>
      <c r="P325" s="8">
        <v>0.9375</v>
      </c>
      <c r="Q325" s="8">
        <v>2.0833333333333332E-2</v>
      </c>
    </row>
    <row r="326" spans="1:17" x14ac:dyDescent="0.3">
      <c r="A326" s="10">
        <v>8.3333333333333329E-2</v>
      </c>
      <c r="B326" s="10">
        <v>8.3333333333333329E-2</v>
      </c>
      <c r="C326" s="10">
        <v>0</v>
      </c>
      <c r="D326" s="10">
        <v>0.95833333333333337</v>
      </c>
      <c r="E326" s="10">
        <v>4.1666666666666664E-2</v>
      </c>
      <c r="F326" s="9"/>
      <c r="G326" s="9"/>
      <c r="H326" s="9"/>
      <c r="I326" s="9"/>
      <c r="J326" s="9"/>
      <c r="K326" s="9"/>
      <c r="L326" s="9"/>
      <c r="M326" s="10">
        <v>8.3333333333333329E-2</v>
      </c>
      <c r="N326" s="10">
        <v>8.3333333333333329E-2</v>
      </c>
      <c r="O326" s="10">
        <v>0</v>
      </c>
      <c r="P326" s="10">
        <v>0.95833333333333337</v>
      </c>
      <c r="Q326" s="10">
        <v>4.1666666666666664E-2</v>
      </c>
    </row>
    <row r="327" spans="1:17" x14ac:dyDescent="0.3">
      <c r="A327" s="11"/>
      <c r="B327" s="11"/>
      <c r="C327" s="11"/>
      <c r="D327" s="11"/>
      <c r="E327" s="11"/>
      <c r="F327" s="9"/>
      <c r="G327" s="9"/>
      <c r="H327" s="9" t="s">
        <v>928</v>
      </c>
      <c r="I327" s="9"/>
      <c r="J327" s="9"/>
      <c r="K327" s="9" t="s">
        <v>929</v>
      </c>
      <c r="L327" s="9"/>
      <c r="M327" s="11"/>
      <c r="N327" s="11"/>
      <c r="O327" s="11"/>
      <c r="P327" s="11"/>
      <c r="Q327" s="11"/>
    </row>
    <row r="328" spans="1:17" x14ac:dyDescent="0.3">
      <c r="A328" s="8">
        <v>0.10416666666666667</v>
      </c>
      <c r="B328" s="8">
        <v>0.10416666666666667</v>
      </c>
      <c r="C328" s="8">
        <v>2.0833333333333332E-2</v>
      </c>
      <c r="D328" s="8">
        <v>0.97916666666666663</v>
      </c>
      <c r="E328" s="8">
        <v>6.25E-2</v>
      </c>
      <c r="F328" s="9"/>
      <c r="G328" s="9"/>
      <c r="H328" s="9"/>
      <c r="I328" s="9"/>
      <c r="J328" s="9" t="s">
        <v>930</v>
      </c>
      <c r="K328" s="9"/>
      <c r="L328" s="9"/>
      <c r="M328" s="8">
        <v>0.10416666666666667</v>
      </c>
      <c r="N328" s="8">
        <v>0.10416666666666667</v>
      </c>
      <c r="O328" s="8">
        <v>2.0833333333333332E-2</v>
      </c>
      <c r="P328" s="8">
        <v>0.97916666666666663</v>
      </c>
      <c r="Q328" s="8">
        <v>6.25E-2</v>
      </c>
    </row>
    <row r="329" spans="1:17" x14ac:dyDescent="0.3">
      <c r="A329" s="10">
        <v>0.125</v>
      </c>
      <c r="B329" s="10">
        <v>0.125</v>
      </c>
      <c r="C329" s="10">
        <v>4.1666666666666664E-2</v>
      </c>
      <c r="D329" s="10">
        <v>0</v>
      </c>
      <c r="E329" s="10">
        <v>8.3333333333333329E-2</v>
      </c>
      <c r="F329" s="9" t="s">
        <v>931</v>
      </c>
      <c r="G329" s="9"/>
      <c r="H329" s="9"/>
      <c r="I329" s="9"/>
      <c r="J329" s="9"/>
      <c r="K329" s="9"/>
      <c r="L329" s="9"/>
      <c r="M329" s="10">
        <v>0.125</v>
      </c>
      <c r="N329" s="10">
        <v>0.125</v>
      </c>
      <c r="O329" s="10">
        <v>4.1666666666666664E-2</v>
      </c>
      <c r="P329" s="10">
        <v>0</v>
      </c>
      <c r="Q329" s="10">
        <v>8.3333333333333329E-2</v>
      </c>
    </row>
    <row r="330" spans="1:17" x14ac:dyDescent="0.3">
      <c r="A330" s="11"/>
      <c r="B330" s="11"/>
      <c r="C330" s="11"/>
      <c r="D330" s="11"/>
      <c r="E330" s="11"/>
      <c r="F330" s="9"/>
      <c r="G330" s="9" t="s">
        <v>932</v>
      </c>
      <c r="H330" s="9"/>
      <c r="I330" s="9" t="s">
        <v>933</v>
      </c>
      <c r="J330" s="9"/>
      <c r="K330" s="9"/>
      <c r="L330" s="9" t="s">
        <v>934</v>
      </c>
      <c r="M330" s="11"/>
      <c r="N330" s="11"/>
      <c r="O330" s="11"/>
      <c r="P330" s="11"/>
      <c r="Q330" s="11"/>
    </row>
    <row r="331" spans="1:17" x14ac:dyDescent="0.3">
      <c r="A331" s="8">
        <v>0.14583333333333334</v>
      </c>
      <c r="B331" s="8">
        <v>0.14583333333333334</v>
      </c>
      <c r="C331" s="8">
        <v>6.25E-2</v>
      </c>
      <c r="D331" s="8">
        <v>2.0833333333333332E-2</v>
      </c>
      <c r="E331" s="8">
        <v>0.10416666666666667</v>
      </c>
      <c r="F331" s="9"/>
      <c r="G331" s="9"/>
      <c r="H331" s="12" t="s">
        <v>935</v>
      </c>
      <c r="I331" s="9"/>
      <c r="J331" s="9"/>
      <c r="K331" s="9"/>
      <c r="L331" s="9"/>
      <c r="M331" s="8">
        <v>0.14583333333333334</v>
      </c>
      <c r="N331" s="8">
        <v>0.14583333333333334</v>
      </c>
      <c r="O331" s="8">
        <v>6.25E-2</v>
      </c>
      <c r="P331" s="8">
        <v>2.0833333333333332E-2</v>
      </c>
      <c r="Q331" s="8">
        <v>0.10416666666666667</v>
      </c>
    </row>
    <row r="332" spans="1:17" x14ac:dyDescent="0.3">
      <c r="A332" s="10">
        <v>0.16666666666666666</v>
      </c>
      <c r="B332" s="10">
        <v>0.16666666666666666</v>
      </c>
      <c r="C332" s="10">
        <v>8.3333333333333329E-2</v>
      </c>
      <c r="D332" s="10">
        <v>4.1666666666666664E-2</v>
      </c>
      <c r="E332" s="10">
        <v>0.125</v>
      </c>
      <c r="F332" s="9"/>
      <c r="G332" s="9"/>
      <c r="H332" s="9" t="s">
        <v>936</v>
      </c>
      <c r="I332" s="9"/>
      <c r="J332" s="9"/>
      <c r="K332" s="9"/>
      <c r="L332" s="9" t="s">
        <v>937</v>
      </c>
      <c r="M332" s="10">
        <v>0.16666666666666666</v>
      </c>
      <c r="N332" s="10">
        <v>0.16666666666666666</v>
      </c>
      <c r="O332" s="10">
        <v>8.3333333333333329E-2</v>
      </c>
      <c r="P332" s="10">
        <v>4.1666666666666664E-2</v>
      </c>
      <c r="Q332" s="10">
        <v>0.125</v>
      </c>
    </row>
    <row r="333" spans="1:17" x14ac:dyDescent="0.3">
      <c r="A333" s="11"/>
      <c r="B333" s="11"/>
      <c r="C333" s="11"/>
      <c r="D333" s="11"/>
      <c r="E333" s="11"/>
      <c r="F333" s="9" t="s">
        <v>846</v>
      </c>
      <c r="G333" s="9" t="s">
        <v>938</v>
      </c>
      <c r="H333" s="9"/>
      <c r="I333" s="9"/>
      <c r="J333" s="9"/>
      <c r="K333" s="9" t="s">
        <v>939</v>
      </c>
      <c r="L333" s="9"/>
      <c r="M333" s="11"/>
      <c r="N333" s="11"/>
      <c r="O333" s="11"/>
      <c r="P333" s="11"/>
      <c r="Q333" s="11"/>
    </row>
    <row r="334" spans="1:17" x14ac:dyDescent="0.3">
      <c r="A334" s="8">
        <v>0.1875</v>
      </c>
      <c r="B334" s="8">
        <v>0.1875</v>
      </c>
      <c r="C334" s="8">
        <v>0.10416666666666667</v>
      </c>
      <c r="D334" s="8">
        <v>6.25E-2</v>
      </c>
      <c r="E334" s="8">
        <v>0.14583333333333334</v>
      </c>
      <c r="F334" s="9"/>
      <c r="G334" s="9"/>
      <c r="H334" s="9"/>
      <c r="I334" s="9"/>
      <c r="J334" s="9" t="s">
        <v>850</v>
      </c>
      <c r="K334" s="9"/>
      <c r="L334" s="9"/>
      <c r="M334" s="8">
        <v>0.1875</v>
      </c>
      <c r="N334" s="8">
        <v>0.1875</v>
      </c>
      <c r="O334" s="8">
        <v>0.10416666666666667</v>
      </c>
      <c r="P334" s="8">
        <v>6.25E-2</v>
      </c>
      <c r="Q334" s="8">
        <v>0.14583333333333334</v>
      </c>
    </row>
    <row r="335" spans="1:17" x14ac:dyDescent="0.3">
      <c r="A335" s="10">
        <v>0.20833333333333334</v>
      </c>
      <c r="B335" s="10">
        <v>0.20833333333333334</v>
      </c>
      <c r="C335" s="10">
        <v>0.125</v>
      </c>
      <c r="D335" s="10">
        <v>8.3333333333333329E-2</v>
      </c>
      <c r="E335" s="10">
        <v>0.16666666666666666</v>
      </c>
      <c r="F335" s="9"/>
      <c r="G335" s="9"/>
      <c r="H335" s="9"/>
      <c r="I335" s="9"/>
      <c r="J335" s="9"/>
      <c r="K335" s="9"/>
      <c r="L335" s="9"/>
      <c r="M335" s="10">
        <v>0.20833333333333334</v>
      </c>
      <c r="N335" s="10">
        <v>0.20833333333333334</v>
      </c>
      <c r="O335" s="10">
        <v>0.125</v>
      </c>
      <c r="P335" s="10">
        <v>8.3333333333333329E-2</v>
      </c>
      <c r="Q335" s="10">
        <v>0.16666666666666666</v>
      </c>
    </row>
    <row r="336" spans="1:17" x14ac:dyDescent="0.3">
      <c r="A336" s="11"/>
      <c r="B336" s="11"/>
      <c r="C336" s="11"/>
      <c r="D336" s="11"/>
      <c r="E336" s="11"/>
      <c r="F336" s="9"/>
      <c r="G336" s="9"/>
      <c r="H336" s="9"/>
      <c r="I336" s="9" t="s">
        <v>849</v>
      </c>
      <c r="J336" s="9"/>
      <c r="K336" s="9"/>
      <c r="L336" s="9"/>
      <c r="M336" s="11"/>
      <c r="N336" s="11"/>
      <c r="O336" s="11"/>
      <c r="P336" s="11"/>
      <c r="Q336" s="11"/>
    </row>
    <row r="337" spans="1:17" x14ac:dyDescent="0.3">
      <c r="A337" s="8">
        <v>0.22916666666666666</v>
      </c>
      <c r="B337" s="8">
        <v>0.22916666666666666</v>
      </c>
      <c r="C337" s="8">
        <v>0.14583333333333334</v>
      </c>
      <c r="D337" s="8">
        <v>0.10416666666666667</v>
      </c>
      <c r="E337" s="8">
        <v>0.1875</v>
      </c>
      <c r="F337" s="9"/>
      <c r="G337" s="9"/>
      <c r="H337" s="9"/>
      <c r="I337" s="9"/>
      <c r="J337" s="9"/>
      <c r="K337" s="9"/>
      <c r="L337" s="9"/>
      <c r="M337" s="8">
        <v>0.22916666666666666</v>
      </c>
      <c r="N337" s="8">
        <v>0.22916666666666666</v>
      </c>
      <c r="O337" s="8">
        <v>0.14583333333333334</v>
      </c>
      <c r="P337" s="8">
        <v>0.10416666666666667</v>
      </c>
      <c r="Q337" s="8">
        <v>0.1875</v>
      </c>
    </row>
    <row r="338" spans="1:17" x14ac:dyDescent="0.3">
      <c r="A338" s="18"/>
      <c r="B338" s="18"/>
      <c r="C338" s="18"/>
      <c r="D338" s="18"/>
      <c r="E338" s="18"/>
      <c r="F338" s="18"/>
      <c r="G338" s="18"/>
      <c r="H338" s="18"/>
      <c r="I338" s="18"/>
      <c r="J338" s="18"/>
      <c r="K338" s="18"/>
      <c r="L338" s="18"/>
      <c r="M338" s="18"/>
      <c r="N338" s="18"/>
      <c r="O338" s="18"/>
      <c r="P338" s="18"/>
      <c r="Q338" s="18"/>
    </row>
    <row r="339" spans="1:17" x14ac:dyDescent="0.3">
      <c r="F339" s="5" t="s">
        <v>543</v>
      </c>
      <c r="G339" s="5" t="s">
        <v>543</v>
      </c>
      <c r="H339" s="5" t="s">
        <v>543</v>
      </c>
      <c r="I339" s="5" t="s">
        <v>543</v>
      </c>
      <c r="J339" s="5" t="s">
        <v>543</v>
      </c>
      <c r="K339" s="5" t="s">
        <v>543</v>
      </c>
      <c r="L339" s="5" t="s">
        <v>543</v>
      </c>
    </row>
    <row r="340" spans="1:17" x14ac:dyDescent="0.3">
      <c r="F340" s="6">
        <f>DATE(2022,11,28)</f>
        <v>44893</v>
      </c>
      <c r="G340" s="6">
        <f>DATE(2022,11,29)</f>
        <v>44894</v>
      </c>
      <c r="H340" s="6">
        <f>DATE(2022,11,30)</f>
        <v>44895</v>
      </c>
      <c r="I340" s="6">
        <f>DATE(2022,12,1)</f>
        <v>44896</v>
      </c>
      <c r="J340" s="6">
        <f>DATE(2022,12,2)</f>
        <v>44897</v>
      </c>
      <c r="K340" s="6">
        <f>DATE(2022,12,3)</f>
        <v>44898</v>
      </c>
      <c r="L340" s="6">
        <f>DATE(2022,12,4)</f>
        <v>44899</v>
      </c>
    </row>
    <row r="341" spans="1:17" x14ac:dyDescent="0.3">
      <c r="A341" s="7" t="s">
        <v>544</v>
      </c>
      <c r="B341" s="7" t="s">
        <v>545</v>
      </c>
      <c r="C341" s="7" t="s">
        <v>546</v>
      </c>
      <c r="D341" s="7" t="s">
        <v>547</v>
      </c>
      <c r="E341" s="7" t="s">
        <v>548</v>
      </c>
      <c r="F341" s="5" t="s">
        <v>549</v>
      </c>
      <c r="G341" s="5" t="s">
        <v>550</v>
      </c>
      <c r="H341" s="5" t="s">
        <v>551</v>
      </c>
      <c r="I341" s="5" t="s">
        <v>552</v>
      </c>
      <c r="J341" s="5" t="s">
        <v>553</v>
      </c>
      <c r="K341" s="5" t="s">
        <v>554</v>
      </c>
      <c r="L341" s="5" t="s">
        <v>555</v>
      </c>
      <c r="M341" s="7" t="s">
        <v>544</v>
      </c>
      <c r="N341" s="7" t="s">
        <v>545</v>
      </c>
      <c r="O341" s="7" t="s">
        <v>546</v>
      </c>
      <c r="P341" s="7" t="s">
        <v>547</v>
      </c>
      <c r="Q341" s="7" t="s">
        <v>548</v>
      </c>
    </row>
    <row r="342" spans="1:17" x14ac:dyDescent="0.3">
      <c r="A342" s="8">
        <v>0.25</v>
      </c>
      <c r="B342" s="8">
        <v>0.25</v>
      </c>
      <c r="C342" s="8">
        <v>0.16666666666666666</v>
      </c>
      <c r="D342" s="8">
        <v>0.125</v>
      </c>
      <c r="E342" s="8">
        <v>0.20833333333333334</v>
      </c>
      <c r="F342" s="9" t="s">
        <v>940</v>
      </c>
      <c r="G342" s="9" t="s">
        <v>941</v>
      </c>
      <c r="H342" s="9" t="s">
        <v>942</v>
      </c>
      <c r="I342" s="19"/>
      <c r="J342" s="19"/>
      <c r="K342" s="19"/>
      <c r="L342" s="19"/>
      <c r="M342" s="8">
        <v>0.25</v>
      </c>
      <c r="N342" s="8">
        <v>0.25</v>
      </c>
      <c r="O342" s="8">
        <v>0.16666666666666666</v>
      </c>
      <c r="P342" s="8">
        <v>0.125</v>
      </c>
      <c r="Q342" s="8">
        <v>0.20833333333333334</v>
      </c>
    </row>
    <row r="343" spans="1:17" x14ac:dyDescent="0.3">
      <c r="A343" s="8">
        <v>0.27083333333333331</v>
      </c>
      <c r="B343" s="8">
        <v>0.27083333333333331</v>
      </c>
      <c r="C343" s="8">
        <v>0.1875</v>
      </c>
      <c r="D343" s="8">
        <v>0.14583333333333334</v>
      </c>
      <c r="E343" s="8">
        <v>0.22916666666666666</v>
      </c>
      <c r="F343" s="9"/>
      <c r="G343" s="9"/>
      <c r="H343" s="9"/>
      <c r="I343" s="19"/>
      <c r="J343" s="19"/>
      <c r="K343" s="19"/>
      <c r="L343" s="19"/>
      <c r="M343" s="8">
        <v>0.27083333333333331</v>
      </c>
      <c r="N343" s="8">
        <v>0.27083333333333331</v>
      </c>
      <c r="O343" s="8">
        <v>0.1875</v>
      </c>
      <c r="P343" s="8">
        <v>0.14583333333333334</v>
      </c>
      <c r="Q343" s="8">
        <v>0.22916666666666666</v>
      </c>
    </row>
    <row r="344" spans="1:17" x14ac:dyDescent="0.3">
      <c r="A344" s="8">
        <v>0.29166666666666669</v>
      </c>
      <c r="B344" s="8">
        <v>0.29166666666666669</v>
      </c>
      <c r="C344" s="8">
        <v>0.20833333333333334</v>
      </c>
      <c r="D344" s="8">
        <v>0.16666666666666666</v>
      </c>
      <c r="E344" s="8">
        <v>0.25</v>
      </c>
      <c r="F344" s="9"/>
      <c r="G344" s="9"/>
      <c r="H344" s="9"/>
      <c r="I344" s="19"/>
      <c r="J344" s="19"/>
      <c r="K344" s="19"/>
      <c r="L344" s="19"/>
      <c r="M344" s="8">
        <v>0.29166666666666669</v>
      </c>
      <c r="N344" s="8">
        <v>0.29166666666666669</v>
      </c>
      <c r="O344" s="8">
        <v>0.20833333333333334</v>
      </c>
      <c r="P344" s="8">
        <v>0.16666666666666666</v>
      </c>
      <c r="Q344" s="8">
        <v>0.25</v>
      </c>
    </row>
    <row r="345" spans="1:17" x14ac:dyDescent="0.3">
      <c r="A345" s="10">
        <v>0.3125</v>
      </c>
      <c r="B345" s="10">
        <v>0.3125</v>
      </c>
      <c r="C345" s="10">
        <v>0.22916666666666666</v>
      </c>
      <c r="D345" s="10">
        <v>0.1875</v>
      </c>
      <c r="E345" s="10">
        <v>0.27083333333333331</v>
      </c>
      <c r="F345" s="9"/>
      <c r="G345" s="9"/>
      <c r="H345" s="9"/>
      <c r="I345" s="19"/>
      <c r="J345" s="19"/>
      <c r="K345" s="19"/>
      <c r="L345" s="19"/>
      <c r="M345" s="10">
        <v>0.3125</v>
      </c>
      <c r="N345" s="10">
        <v>0.3125</v>
      </c>
      <c r="O345" s="10">
        <v>0.22916666666666666</v>
      </c>
      <c r="P345" s="10">
        <v>0.1875</v>
      </c>
      <c r="Q345" s="10">
        <v>0.27083333333333331</v>
      </c>
    </row>
    <row r="346" spans="1:17" x14ac:dyDescent="0.3">
      <c r="A346" s="11"/>
      <c r="B346" s="11"/>
      <c r="C346" s="11"/>
      <c r="D346" s="11"/>
      <c r="E346" s="11"/>
      <c r="F346" s="9" t="s">
        <v>943</v>
      </c>
      <c r="G346" s="9" t="s">
        <v>944</v>
      </c>
      <c r="H346" s="9" t="s">
        <v>945</v>
      </c>
      <c r="I346" s="19"/>
      <c r="J346" s="19"/>
      <c r="K346" s="19"/>
      <c r="L346" s="19"/>
      <c r="M346" s="11"/>
      <c r="N346" s="11"/>
      <c r="O346" s="11"/>
      <c r="P346" s="11"/>
      <c r="Q346" s="11"/>
    </row>
    <row r="347" spans="1:17" x14ac:dyDescent="0.3">
      <c r="A347" s="8">
        <v>0.33333333333333331</v>
      </c>
      <c r="B347" s="8">
        <v>0.33333333333333331</v>
      </c>
      <c r="C347" s="8">
        <v>0.25</v>
      </c>
      <c r="D347" s="8">
        <v>0.20833333333333334</v>
      </c>
      <c r="E347" s="8">
        <v>0.29166666666666669</v>
      </c>
      <c r="F347" s="9"/>
      <c r="G347" s="9"/>
      <c r="H347" s="9"/>
      <c r="I347" s="19"/>
      <c r="J347" s="19"/>
      <c r="K347" s="19"/>
      <c r="L347" s="19"/>
      <c r="M347" s="8">
        <v>0.33333333333333331</v>
      </c>
      <c r="N347" s="8">
        <v>0.33333333333333331</v>
      </c>
      <c r="O347" s="8">
        <v>0.25</v>
      </c>
      <c r="P347" s="8">
        <v>0.20833333333333334</v>
      </c>
      <c r="Q347" s="8">
        <v>0.29166666666666669</v>
      </c>
    </row>
    <row r="348" spans="1:17" x14ac:dyDescent="0.3">
      <c r="A348" s="8">
        <v>0.35416666666666669</v>
      </c>
      <c r="B348" s="8">
        <v>0.35416666666666669</v>
      </c>
      <c r="C348" s="8">
        <v>0.27083333333333331</v>
      </c>
      <c r="D348" s="8">
        <v>0.22916666666666666</v>
      </c>
      <c r="E348" s="8">
        <v>0.3125</v>
      </c>
      <c r="F348" s="9"/>
      <c r="G348" s="9"/>
      <c r="H348" s="9"/>
      <c r="I348" s="19"/>
      <c r="J348" s="19"/>
      <c r="K348" s="19"/>
      <c r="L348" s="19"/>
      <c r="M348" s="8">
        <v>0.35416666666666669</v>
      </c>
      <c r="N348" s="8">
        <v>0.35416666666666669</v>
      </c>
      <c r="O348" s="8">
        <v>0.27083333333333331</v>
      </c>
      <c r="P348" s="8">
        <v>0.22916666666666666</v>
      </c>
      <c r="Q348" s="8">
        <v>0.3125</v>
      </c>
    </row>
    <row r="349" spans="1:17" x14ac:dyDescent="0.3">
      <c r="A349" s="10">
        <v>0.375</v>
      </c>
      <c r="B349" s="10">
        <v>0.375</v>
      </c>
      <c r="C349" s="10">
        <v>0.29166666666666669</v>
      </c>
      <c r="D349" s="10">
        <v>0.25</v>
      </c>
      <c r="E349" s="10">
        <v>0.33333333333333331</v>
      </c>
      <c r="F349" s="9"/>
      <c r="G349" s="9"/>
      <c r="H349" s="9" t="s">
        <v>946</v>
      </c>
      <c r="I349" s="19"/>
      <c r="J349" s="19"/>
      <c r="K349" s="19"/>
      <c r="L349" s="19"/>
      <c r="M349" s="10">
        <v>0.375</v>
      </c>
      <c r="N349" s="10">
        <v>0.375</v>
      </c>
      <c r="O349" s="10">
        <v>0.29166666666666669</v>
      </c>
      <c r="P349" s="10">
        <v>0.25</v>
      </c>
      <c r="Q349" s="10">
        <v>0.33333333333333331</v>
      </c>
    </row>
    <row r="350" spans="1:17" x14ac:dyDescent="0.3">
      <c r="A350" s="11"/>
      <c r="B350" s="11"/>
      <c r="C350" s="11"/>
      <c r="D350" s="11"/>
      <c r="E350" s="11"/>
      <c r="F350" s="9" t="s">
        <v>947</v>
      </c>
      <c r="G350" s="9" t="s">
        <v>948</v>
      </c>
      <c r="H350" s="9"/>
      <c r="I350" s="19"/>
      <c r="J350" s="19"/>
      <c r="K350" s="19"/>
      <c r="L350" s="19"/>
      <c r="M350" s="11"/>
      <c r="N350" s="11"/>
      <c r="O350" s="11"/>
      <c r="P350" s="11"/>
      <c r="Q350" s="11"/>
    </row>
    <row r="351" spans="1:17" x14ac:dyDescent="0.3">
      <c r="A351" s="8">
        <v>0.39583333333333331</v>
      </c>
      <c r="B351" s="8">
        <v>0.39583333333333331</v>
      </c>
      <c r="C351" s="8">
        <v>0.3125</v>
      </c>
      <c r="D351" s="8">
        <v>0.27083333333333331</v>
      </c>
      <c r="E351" s="8">
        <v>0.35416666666666669</v>
      </c>
      <c r="F351" s="9"/>
      <c r="G351" s="9"/>
      <c r="H351" s="9"/>
      <c r="I351" s="19"/>
      <c r="J351" s="19"/>
      <c r="K351" s="19"/>
      <c r="L351" s="19"/>
      <c r="M351" s="8">
        <v>0.39583333333333331</v>
      </c>
      <c r="N351" s="8">
        <v>0.39583333333333331</v>
      </c>
      <c r="O351" s="8">
        <v>0.3125</v>
      </c>
      <c r="P351" s="8">
        <v>0.27083333333333331</v>
      </c>
      <c r="Q351" s="8">
        <v>0.35416666666666669</v>
      </c>
    </row>
    <row r="352" spans="1:17" x14ac:dyDescent="0.3">
      <c r="A352" s="10">
        <v>0.41666666666666669</v>
      </c>
      <c r="B352" s="10">
        <v>0.41666666666666669</v>
      </c>
      <c r="C352" s="10">
        <v>0.33333333333333331</v>
      </c>
      <c r="D352" s="10">
        <v>0.29166666666666669</v>
      </c>
      <c r="E352" s="10">
        <v>0.375</v>
      </c>
      <c r="F352" s="9"/>
      <c r="G352" s="9"/>
      <c r="H352" s="9" t="s">
        <v>949</v>
      </c>
      <c r="I352" s="19"/>
      <c r="J352" s="19"/>
      <c r="K352" s="19"/>
      <c r="L352" s="19"/>
      <c r="M352" s="10">
        <v>0.41666666666666669</v>
      </c>
      <c r="N352" s="10">
        <v>0.41666666666666669</v>
      </c>
      <c r="O352" s="10">
        <v>0.33333333333333331</v>
      </c>
      <c r="P352" s="10">
        <v>0.29166666666666669</v>
      </c>
      <c r="Q352" s="10">
        <v>0.375</v>
      </c>
    </row>
    <row r="353" spans="1:17" x14ac:dyDescent="0.3">
      <c r="A353" s="11"/>
      <c r="B353" s="11"/>
      <c r="C353" s="11"/>
      <c r="D353" s="11"/>
      <c r="E353" s="11"/>
      <c r="F353" s="9"/>
      <c r="G353" s="9" t="s">
        <v>675</v>
      </c>
      <c r="H353" s="9"/>
      <c r="I353" s="19"/>
      <c r="J353" s="19"/>
      <c r="K353" s="19"/>
      <c r="L353" s="19"/>
      <c r="M353" s="11"/>
      <c r="N353" s="11"/>
      <c r="O353" s="11"/>
      <c r="P353" s="11"/>
      <c r="Q353" s="11"/>
    </row>
    <row r="354" spans="1:17" x14ac:dyDescent="0.3">
      <c r="A354" s="8">
        <v>0.4375</v>
      </c>
      <c r="B354" s="8">
        <v>0.4375</v>
      </c>
      <c r="C354" s="8">
        <v>0.35416666666666669</v>
      </c>
      <c r="D354" s="8">
        <v>0.3125</v>
      </c>
      <c r="E354" s="8">
        <v>0.39583333333333331</v>
      </c>
      <c r="F354" s="9"/>
      <c r="G354" s="9"/>
      <c r="H354" s="9"/>
      <c r="I354" s="19"/>
      <c r="J354" s="19"/>
      <c r="K354" s="19"/>
      <c r="L354" s="19"/>
      <c r="M354" s="8">
        <v>0.4375</v>
      </c>
      <c r="N354" s="8">
        <v>0.4375</v>
      </c>
      <c r="O354" s="8">
        <v>0.35416666666666669</v>
      </c>
      <c r="P354" s="8">
        <v>0.3125</v>
      </c>
      <c r="Q354" s="8">
        <v>0.39583333333333331</v>
      </c>
    </row>
    <row r="355" spans="1:17" x14ac:dyDescent="0.3">
      <c r="A355" s="8">
        <v>0.45833333333333331</v>
      </c>
      <c r="B355" s="8">
        <v>0.45833333333333331</v>
      </c>
      <c r="C355" s="8">
        <v>0.375</v>
      </c>
      <c r="D355" s="8">
        <v>0.33333333333333331</v>
      </c>
      <c r="E355" s="8">
        <v>0.41666666666666669</v>
      </c>
      <c r="F355" s="9"/>
      <c r="G355" s="9"/>
      <c r="H355" s="9"/>
      <c r="I355" s="19"/>
      <c r="J355" s="19"/>
      <c r="K355" s="19"/>
      <c r="L355" s="19"/>
      <c r="M355" s="8">
        <v>0.45833333333333331</v>
      </c>
      <c r="N355" s="8">
        <v>0.45833333333333331</v>
      </c>
      <c r="O355" s="8">
        <v>0.375</v>
      </c>
      <c r="P355" s="8">
        <v>0.33333333333333331</v>
      </c>
      <c r="Q355" s="8">
        <v>0.41666666666666669</v>
      </c>
    </row>
    <row r="356" spans="1:17" x14ac:dyDescent="0.3">
      <c r="A356" s="10">
        <v>0.47916666666666669</v>
      </c>
      <c r="B356" s="10">
        <v>0.47916666666666669</v>
      </c>
      <c r="C356" s="10">
        <v>0.39583333333333331</v>
      </c>
      <c r="D356" s="10">
        <v>0.35416666666666669</v>
      </c>
      <c r="E356" s="10">
        <v>0.4375</v>
      </c>
      <c r="F356" s="9"/>
      <c r="G356" s="9"/>
      <c r="H356" s="9"/>
      <c r="I356" s="19"/>
      <c r="J356" s="19"/>
      <c r="K356" s="19"/>
      <c r="L356" s="19"/>
      <c r="M356" s="10">
        <v>0.47916666666666669</v>
      </c>
      <c r="N356" s="10">
        <v>0.47916666666666669</v>
      </c>
      <c r="O356" s="10">
        <v>0.39583333333333331</v>
      </c>
      <c r="P356" s="10">
        <v>0.35416666666666669</v>
      </c>
      <c r="Q356" s="10">
        <v>0.4375</v>
      </c>
    </row>
    <row r="357" spans="1:17" x14ac:dyDescent="0.3">
      <c r="A357" s="11"/>
      <c r="B357" s="11"/>
      <c r="C357" s="11"/>
      <c r="D357" s="11"/>
      <c r="E357" s="11"/>
      <c r="F357" s="9" t="s">
        <v>950</v>
      </c>
      <c r="G357" s="9"/>
      <c r="H357" s="9"/>
      <c r="I357" s="19"/>
      <c r="J357" s="19"/>
      <c r="K357" s="19"/>
      <c r="L357" s="19"/>
      <c r="M357" s="11"/>
      <c r="N357" s="11"/>
      <c r="O357" s="11"/>
      <c r="P357" s="11"/>
      <c r="Q357" s="11"/>
    </row>
    <row r="358" spans="1:17" x14ac:dyDescent="0.3">
      <c r="A358" s="10">
        <v>0.5</v>
      </c>
      <c r="B358" s="10">
        <v>0.5</v>
      </c>
      <c r="C358" s="10">
        <v>0.41666666666666669</v>
      </c>
      <c r="D358" s="10">
        <v>0.375</v>
      </c>
      <c r="E358" s="10">
        <v>0.45833333333333331</v>
      </c>
      <c r="F358" s="9"/>
      <c r="G358" s="9"/>
      <c r="H358" s="9"/>
      <c r="I358" s="19"/>
      <c r="J358" s="19"/>
      <c r="K358" s="19"/>
      <c r="L358" s="19"/>
      <c r="M358" s="10">
        <v>0.5</v>
      </c>
      <c r="N358" s="10">
        <v>0.5</v>
      </c>
      <c r="O358" s="10">
        <v>0.41666666666666669</v>
      </c>
      <c r="P358" s="10">
        <v>0.375</v>
      </c>
      <c r="Q358" s="10">
        <v>0.45833333333333331</v>
      </c>
    </row>
    <row r="359" spans="1:17" x14ac:dyDescent="0.3">
      <c r="A359" s="11"/>
      <c r="B359" s="11"/>
      <c r="C359" s="11"/>
      <c r="D359" s="11"/>
      <c r="E359" s="11"/>
      <c r="F359" s="9"/>
      <c r="G359" s="9" t="s">
        <v>683</v>
      </c>
      <c r="H359" s="9" t="s">
        <v>951</v>
      </c>
      <c r="I359" s="19"/>
      <c r="J359" s="19"/>
      <c r="K359" s="19"/>
      <c r="L359" s="19"/>
      <c r="M359" s="11"/>
      <c r="N359" s="11"/>
      <c r="O359" s="11"/>
      <c r="P359" s="11"/>
      <c r="Q359" s="11"/>
    </row>
    <row r="360" spans="1:17" x14ac:dyDescent="0.3">
      <c r="A360" s="8">
        <v>0.52083333333333337</v>
      </c>
      <c r="B360" s="8">
        <v>0.52083333333333337</v>
      </c>
      <c r="C360" s="8">
        <v>0.4375</v>
      </c>
      <c r="D360" s="8">
        <v>0.39583333333333331</v>
      </c>
      <c r="E360" s="8">
        <v>0.47916666666666669</v>
      </c>
      <c r="F360" s="9"/>
      <c r="G360" s="9"/>
      <c r="H360" s="9"/>
      <c r="I360" s="19"/>
      <c r="J360" s="19"/>
      <c r="K360" s="19"/>
      <c r="L360" s="19"/>
      <c r="M360" s="8">
        <v>0.52083333333333337</v>
      </c>
      <c r="N360" s="8">
        <v>0.52083333333333337</v>
      </c>
      <c r="O360" s="8">
        <v>0.4375</v>
      </c>
      <c r="P360" s="8">
        <v>0.39583333333333331</v>
      </c>
      <c r="Q360" s="8">
        <v>0.47916666666666669</v>
      </c>
    </row>
    <row r="361" spans="1:17" x14ac:dyDescent="0.3">
      <c r="A361" s="8">
        <v>0.54166666666666663</v>
      </c>
      <c r="B361" s="8">
        <v>0.54166666666666663</v>
      </c>
      <c r="C361" s="8">
        <v>0.45833333333333331</v>
      </c>
      <c r="D361" s="8">
        <v>0.41666666666666669</v>
      </c>
      <c r="E361" s="8">
        <v>0.5</v>
      </c>
      <c r="F361" s="9"/>
      <c r="G361" s="9"/>
      <c r="H361" s="9"/>
      <c r="I361" s="19"/>
      <c r="J361" s="19"/>
      <c r="K361" s="19"/>
      <c r="L361" s="19"/>
      <c r="M361" s="8">
        <v>0.54166666666666663</v>
      </c>
      <c r="N361" s="8">
        <v>0.54166666666666663</v>
      </c>
      <c r="O361" s="8">
        <v>0.45833333333333331</v>
      </c>
      <c r="P361" s="8">
        <v>0.41666666666666669</v>
      </c>
      <c r="Q361" s="8">
        <v>0.5</v>
      </c>
    </row>
    <row r="362" spans="1:17" x14ac:dyDescent="0.3">
      <c r="A362" s="8">
        <v>0.5625</v>
      </c>
      <c r="B362" s="8">
        <v>0.5625</v>
      </c>
      <c r="C362" s="8">
        <v>0.47916666666666669</v>
      </c>
      <c r="D362" s="8">
        <v>0.4375</v>
      </c>
      <c r="E362" s="8">
        <v>0.52083333333333337</v>
      </c>
      <c r="F362" s="9"/>
      <c r="G362" s="9"/>
      <c r="H362" s="9"/>
      <c r="I362" s="19"/>
      <c r="J362" s="19"/>
      <c r="K362" s="19"/>
      <c r="L362" s="19"/>
      <c r="M362" s="8">
        <v>0.5625</v>
      </c>
      <c r="N362" s="8">
        <v>0.5625</v>
      </c>
      <c r="O362" s="8">
        <v>0.47916666666666669</v>
      </c>
      <c r="P362" s="8">
        <v>0.4375</v>
      </c>
      <c r="Q362" s="8">
        <v>0.52083333333333337</v>
      </c>
    </row>
    <row r="363" spans="1:17" x14ac:dyDescent="0.3">
      <c r="A363" s="10">
        <v>0.58333333333333337</v>
      </c>
      <c r="B363" s="10">
        <v>0.58333333333333337</v>
      </c>
      <c r="C363" s="10">
        <v>0.5</v>
      </c>
      <c r="D363" s="10">
        <v>0.45833333333333331</v>
      </c>
      <c r="E363" s="10">
        <v>0.54166666666666663</v>
      </c>
      <c r="F363" s="9"/>
      <c r="G363" s="9"/>
      <c r="H363" s="9"/>
      <c r="I363" s="19"/>
      <c r="J363" s="19"/>
      <c r="K363" s="19"/>
      <c r="L363" s="19"/>
      <c r="M363" s="10">
        <v>0.58333333333333337</v>
      </c>
      <c r="N363" s="10">
        <v>0.58333333333333337</v>
      </c>
      <c r="O363" s="10">
        <v>0.5</v>
      </c>
      <c r="P363" s="10">
        <v>0.45833333333333331</v>
      </c>
      <c r="Q363" s="10">
        <v>0.54166666666666663</v>
      </c>
    </row>
    <row r="364" spans="1:17" x14ac:dyDescent="0.3">
      <c r="A364" s="11"/>
      <c r="B364" s="11"/>
      <c r="C364" s="11"/>
      <c r="D364" s="11"/>
      <c r="E364" s="11"/>
      <c r="F364" s="9" t="s">
        <v>952</v>
      </c>
      <c r="G364" s="9"/>
      <c r="H364" s="9" t="s">
        <v>953</v>
      </c>
      <c r="I364" s="19"/>
      <c r="J364" s="19"/>
      <c r="K364" s="19"/>
      <c r="L364" s="19"/>
      <c r="M364" s="11"/>
      <c r="N364" s="11"/>
      <c r="O364" s="11"/>
      <c r="P364" s="11"/>
      <c r="Q364" s="11"/>
    </row>
    <row r="365" spans="1:17" x14ac:dyDescent="0.3">
      <c r="A365" s="10">
        <v>0.60416666666666663</v>
      </c>
      <c r="B365" s="10">
        <v>0.60416666666666663</v>
      </c>
      <c r="C365" s="10">
        <v>0.52083333333333337</v>
      </c>
      <c r="D365" s="10">
        <v>0.47916666666666669</v>
      </c>
      <c r="E365" s="10">
        <v>0.5625</v>
      </c>
      <c r="F365" s="9"/>
      <c r="G365" s="9"/>
      <c r="H365" s="9"/>
      <c r="I365" s="19"/>
      <c r="J365" s="19"/>
      <c r="K365" s="19"/>
      <c r="L365" s="19"/>
      <c r="M365" s="10">
        <v>0.60416666666666663</v>
      </c>
      <c r="N365" s="10">
        <v>0.60416666666666663</v>
      </c>
      <c r="O365" s="10">
        <v>0.52083333333333337</v>
      </c>
      <c r="P365" s="10">
        <v>0.47916666666666669</v>
      </c>
      <c r="Q365" s="10">
        <v>0.5625</v>
      </c>
    </row>
    <row r="366" spans="1:17" x14ac:dyDescent="0.3">
      <c r="A366" s="11"/>
      <c r="B366" s="11"/>
      <c r="C366" s="11"/>
      <c r="D366" s="11"/>
      <c r="E366" s="11"/>
      <c r="F366" s="9"/>
      <c r="G366" s="9" t="s">
        <v>954</v>
      </c>
      <c r="H366" s="9"/>
      <c r="I366" s="19"/>
      <c r="J366" s="19"/>
      <c r="K366" s="19"/>
      <c r="L366" s="19"/>
      <c r="M366" s="11"/>
      <c r="N366" s="11"/>
      <c r="O366" s="11"/>
      <c r="P366" s="11"/>
      <c r="Q366" s="11"/>
    </row>
    <row r="367" spans="1:17" x14ac:dyDescent="0.3">
      <c r="A367" s="8">
        <v>0.625</v>
      </c>
      <c r="B367" s="8">
        <v>0.625</v>
      </c>
      <c r="C367" s="8">
        <v>0.54166666666666663</v>
      </c>
      <c r="D367" s="8">
        <v>0.5</v>
      </c>
      <c r="E367" s="8">
        <v>0.58333333333333337</v>
      </c>
      <c r="F367" s="9"/>
      <c r="G367" s="9"/>
      <c r="H367" s="9"/>
      <c r="I367" s="19"/>
      <c r="J367" s="19"/>
      <c r="K367" s="19"/>
      <c r="L367" s="19"/>
      <c r="M367" s="8">
        <v>0.625</v>
      </c>
      <c r="N367" s="8">
        <v>0.625</v>
      </c>
      <c r="O367" s="8">
        <v>0.54166666666666663</v>
      </c>
      <c r="P367" s="8">
        <v>0.5</v>
      </c>
      <c r="Q367" s="8">
        <v>0.58333333333333337</v>
      </c>
    </row>
    <row r="368" spans="1:17" x14ac:dyDescent="0.3">
      <c r="A368" s="8">
        <v>0.64583333333333337</v>
      </c>
      <c r="B368" s="8">
        <v>0.64583333333333337</v>
      </c>
      <c r="C368" s="8">
        <v>0.5625</v>
      </c>
      <c r="D368" s="8">
        <v>0.52083333333333337</v>
      </c>
      <c r="E368" s="8">
        <v>0.60416666666666663</v>
      </c>
      <c r="F368" s="9"/>
      <c r="G368" s="9"/>
      <c r="H368" s="9"/>
      <c r="I368" s="19"/>
      <c r="J368" s="19"/>
      <c r="K368" s="19"/>
      <c r="L368" s="19"/>
      <c r="M368" s="8">
        <v>0.64583333333333337</v>
      </c>
      <c r="N368" s="8">
        <v>0.64583333333333337</v>
      </c>
      <c r="O368" s="8">
        <v>0.5625</v>
      </c>
      <c r="P368" s="8">
        <v>0.52083333333333337</v>
      </c>
      <c r="Q368" s="8">
        <v>0.60416666666666663</v>
      </c>
    </row>
    <row r="369" spans="1:17" x14ac:dyDescent="0.3">
      <c r="A369" s="10">
        <v>0.66666666666666663</v>
      </c>
      <c r="B369" s="10">
        <v>0.66666666666666663</v>
      </c>
      <c r="C369" s="10">
        <v>0.58333333333333337</v>
      </c>
      <c r="D369" s="10">
        <v>0.54166666666666663</v>
      </c>
      <c r="E369" s="10">
        <v>0.625</v>
      </c>
      <c r="F369" s="9" t="s">
        <v>955</v>
      </c>
      <c r="G369" s="9"/>
      <c r="H369" s="9" t="s">
        <v>956</v>
      </c>
      <c r="I369" s="19"/>
      <c r="J369" s="19"/>
      <c r="K369" s="19"/>
      <c r="L369" s="19"/>
      <c r="M369" s="10">
        <v>0.66666666666666663</v>
      </c>
      <c r="N369" s="10">
        <v>0.66666666666666663</v>
      </c>
      <c r="O369" s="10">
        <v>0.58333333333333337</v>
      </c>
      <c r="P369" s="10">
        <v>0.54166666666666663</v>
      </c>
      <c r="Q369" s="10">
        <v>0.625</v>
      </c>
    </row>
    <row r="370" spans="1:17" x14ac:dyDescent="0.3">
      <c r="A370" s="11"/>
      <c r="B370" s="11"/>
      <c r="C370" s="11"/>
      <c r="D370" s="11"/>
      <c r="E370" s="11"/>
      <c r="F370" s="9"/>
      <c r="G370" s="9" t="s">
        <v>957</v>
      </c>
      <c r="H370" s="9"/>
      <c r="I370" s="19"/>
      <c r="J370" s="19"/>
      <c r="K370" s="19"/>
      <c r="L370" s="19"/>
      <c r="M370" s="11"/>
      <c r="N370" s="11"/>
      <c r="O370" s="11"/>
      <c r="P370" s="11"/>
      <c r="Q370" s="11"/>
    </row>
    <row r="371" spans="1:17" x14ac:dyDescent="0.3">
      <c r="A371" s="8">
        <v>0.6875</v>
      </c>
      <c r="B371" s="8">
        <v>0.6875</v>
      </c>
      <c r="C371" s="8">
        <v>0.60416666666666663</v>
      </c>
      <c r="D371" s="8">
        <v>0.5625</v>
      </c>
      <c r="E371" s="8">
        <v>0.64583333333333337</v>
      </c>
      <c r="F371" s="9"/>
      <c r="G371" s="9"/>
      <c r="H371" s="9"/>
      <c r="I371" s="19"/>
      <c r="J371" s="19"/>
      <c r="K371" s="19"/>
      <c r="L371" s="19"/>
      <c r="M371" s="8">
        <v>0.6875</v>
      </c>
      <c r="N371" s="8">
        <v>0.6875</v>
      </c>
      <c r="O371" s="8">
        <v>0.60416666666666663</v>
      </c>
      <c r="P371" s="8">
        <v>0.5625</v>
      </c>
      <c r="Q371" s="8">
        <v>0.64583333333333337</v>
      </c>
    </row>
    <row r="372" spans="1:17" x14ac:dyDescent="0.3">
      <c r="A372" s="8">
        <v>0.70833333333333337</v>
      </c>
      <c r="B372" s="8">
        <v>0.70833333333333337</v>
      </c>
      <c r="C372" s="8">
        <v>0.625</v>
      </c>
      <c r="D372" s="8">
        <v>0.58333333333333337</v>
      </c>
      <c r="E372" s="8">
        <v>0.66666666666666663</v>
      </c>
      <c r="F372" s="9"/>
      <c r="G372" s="9"/>
      <c r="H372" s="9"/>
      <c r="I372" s="19"/>
      <c r="J372" s="19"/>
      <c r="K372" s="19"/>
      <c r="L372" s="19"/>
      <c r="M372" s="8">
        <v>0.70833333333333337</v>
      </c>
      <c r="N372" s="8">
        <v>0.70833333333333337</v>
      </c>
      <c r="O372" s="8">
        <v>0.625</v>
      </c>
      <c r="P372" s="8">
        <v>0.58333333333333337</v>
      </c>
      <c r="Q372" s="8">
        <v>0.66666666666666663</v>
      </c>
    </row>
    <row r="373" spans="1:17" x14ac:dyDescent="0.3">
      <c r="A373" s="10">
        <v>0.72916666666666663</v>
      </c>
      <c r="B373" s="10">
        <v>0.72916666666666663</v>
      </c>
      <c r="C373" s="10">
        <v>0.64583333333333337</v>
      </c>
      <c r="D373" s="10">
        <v>0.60416666666666663</v>
      </c>
      <c r="E373" s="10">
        <v>0.6875</v>
      </c>
      <c r="F373" s="9"/>
      <c r="G373" s="9"/>
      <c r="H373" s="9"/>
      <c r="I373" s="19"/>
      <c r="J373" s="19"/>
      <c r="K373" s="19"/>
      <c r="L373" s="19"/>
      <c r="M373" s="10">
        <v>0.72916666666666663</v>
      </c>
      <c r="N373" s="10">
        <v>0.72916666666666663</v>
      </c>
      <c r="O373" s="10">
        <v>0.64583333333333337</v>
      </c>
      <c r="P373" s="10">
        <v>0.60416666666666663</v>
      </c>
      <c r="Q373" s="10">
        <v>0.6875</v>
      </c>
    </row>
    <row r="374" spans="1:17" x14ac:dyDescent="0.3">
      <c r="A374" s="11"/>
      <c r="B374" s="11"/>
      <c r="C374" s="11"/>
      <c r="D374" s="11"/>
      <c r="E374" s="11"/>
      <c r="F374" s="9"/>
      <c r="G374" s="9" t="s">
        <v>958</v>
      </c>
      <c r="H374" s="9"/>
      <c r="I374" s="19"/>
      <c r="J374" s="19"/>
      <c r="K374" s="19"/>
      <c r="L374" s="19"/>
      <c r="M374" s="11"/>
      <c r="N374" s="11"/>
      <c r="O374" s="11"/>
      <c r="P374" s="11"/>
      <c r="Q374" s="11"/>
    </row>
    <row r="375" spans="1:17" x14ac:dyDescent="0.3">
      <c r="A375" s="10">
        <v>0.75</v>
      </c>
      <c r="B375" s="10">
        <v>0.75</v>
      </c>
      <c r="C375" s="10">
        <v>0.66666666666666663</v>
      </c>
      <c r="D375" s="10">
        <v>0.625</v>
      </c>
      <c r="E375" s="10">
        <v>0.70833333333333337</v>
      </c>
      <c r="F375" s="9"/>
      <c r="G375" s="9"/>
      <c r="H375" s="9" t="s">
        <v>959</v>
      </c>
      <c r="I375" s="19"/>
      <c r="J375" s="19"/>
      <c r="K375" s="19"/>
      <c r="L375" s="19"/>
      <c r="M375" s="10">
        <v>0.75</v>
      </c>
      <c r="N375" s="10">
        <v>0.75</v>
      </c>
      <c r="O375" s="10">
        <v>0.66666666666666663</v>
      </c>
      <c r="P375" s="10">
        <v>0.625</v>
      </c>
      <c r="Q375" s="10">
        <v>0.70833333333333337</v>
      </c>
    </row>
    <row r="376" spans="1:17" x14ac:dyDescent="0.3">
      <c r="A376" s="11"/>
      <c r="B376" s="11"/>
      <c r="C376" s="11"/>
      <c r="D376" s="11"/>
      <c r="E376" s="11"/>
      <c r="F376" s="9" t="s">
        <v>960</v>
      </c>
      <c r="G376" s="9"/>
      <c r="H376" s="9"/>
      <c r="I376" s="19"/>
      <c r="J376" s="19"/>
      <c r="K376" s="19"/>
      <c r="L376" s="19"/>
      <c r="M376" s="11"/>
      <c r="N376" s="11"/>
      <c r="O376" s="11"/>
      <c r="P376" s="11"/>
      <c r="Q376" s="11"/>
    </row>
    <row r="377" spans="1:17" x14ac:dyDescent="0.3">
      <c r="A377" s="8">
        <v>0.77083333333333337</v>
      </c>
      <c r="B377" s="8">
        <v>0.77083333333333337</v>
      </c>
      <c r="C377" s="8">
        <v>0.6875</v>
      </c>
      <c r="D377" s="8">
        <v>0.64583333333333337</v>
      </c>
      <c r="E377" s="8">
        <v>0.72916666666666663</v>
      </c>
      <c r="F377" s="9"/>
      <c r="G377" s="9"/>
      <c r="H377" s="9"/>
      <c r="I377" s="19"/>
      <c r="J377" s="19"/>
      <c r="K377" s="19"/>
      <c r="L377" s="19"/>
      <c r="M377" s="8">
        <v>0.77083333333333337</v>
      </c>
      <c r="N377" s="8">
        <v>0.77083333333333337</v>
      </c>
      <c r="O377" s="8">
        <v>0.6875</v>
      </c>
      <c r="P377" s="8">
        <v>0.64583333333333337</v>
      </c>
      <c r="Q377" s="8">
        <v>0.72916666666666663</v>
      </c>
    </row>
    <row r="378" spans="1:17" x14ac:dyDescent="0.3">
      <c r="A378" s="8">
        <v>0.79166666666666663</v>
      </c>
      <c r="B378" s="8">
        <v>0.79166666666666663</v>
      </c>
      <c r="C378" s="8">
        <v>0.70833333333333337</v>
      </c>
      <c r="D378" s="8">
        <v>0.66666666666666663</v>
      </c>
      <c r="E378" s="8">
        <v>0.75</v>
      </c>
      <c r="F378" s="9"/>
      <c r="G378" s="9"/>
      <c r="H378" s="9"/>
      <c r="I378" s="19"/>
      <c r="J378" s="19"/>
      <c r="K378" s="19"/>
      <c r="L378" s="19"/>
      <c r="M378" s="8">
        <v>0.79166666666666663</v>
      </c>
      <c r="N378" s="8">
        <v>0.79166666666666663</v>
      </c>
      <c r="O378" s="8">
        <v>0.70833333333333337</v>
      </c>
      <c r="P378" s="8">
        <v>0.66666666666666663</v>
      </c>
      <c r="Q378" s="8">
        <v>0.75</v>
      </c>
    </row>
    <row r="379" spans="1:17" x14ac:dyDescent="0.3">
      <c r="A379" s="10">
        <v>0.8125</v>
      </c>
      <c r="B379" s="10">
        <v>0.8125</v>
      </c>
      <c r="C379" s="10">
        <v>0.72916666666666663</v>
      </c>
      <c r="D379" s="10">
        <v>0.6875</v>
      </c>
      <c r="E379" s="10">
        <v>0.77083333333333337</v>
      </c>
      <c r="F379" s="9"/>
      <c r="G379" s="9"/>
      <c r="H379" s="9"/>
      <c r="I379" s="19"/>
      <c r="J379" s="19"/>
      <c r="K379" s="19"/>
      <c r="L379" s="19"/>
      <c r="M379" s="10">
        <v>0.8125</v>
      </c>
      <c r="N379" s="10">
        <v>0.8125</v>
      </c>
      <c r="O379" s="10">
        <v>0.72916666666666663</v>
      </c>
      <c r="P379" s="10">
        <v>0.6875</v>
      </c>
      <c r="Q379" s="10">
        <v>0.77083333333333337</v>
      </c>
    </row>
    <row r="380" spans="1:17" x14ac:dyDescent="0.3">
      <c r="A380" s="11"/>
      <c r="B380" s="11"/>
      <c r="C380" s="11"/>
      <c r="D380" s="11"/>
      <c r="E380" s="11"/>
      <c r="F380" s="9"/>
      <c r="G380" s="9" t="s">
        <v>961</v>
      </c>
      <c r="H380" s="9" t="s">
        <v>962</v>
      </c>
      <c r="I380" s="19"/>
      <c r="J380" s="19"/>
      <c r="K380" s="19"/>
      <c r="L380" s="19"/>
      <c r="M380" s="11"/>
      <c r="N380" s="11"/>
      <c r="O380" s="11"/>
      <c r="P380" s="11"/>
      <c r="Q380" s="11"/>
    </row>
    <row r="381" spans="1:17" x14ac:dyDescent="0.3">
      <c r="A381" s="8">
        <v>0.83333333333333337</v>
      </c>
      <c r="B381" s="8">
        <v>0.83333333333333337</v>
      </c>
      <c r="C381" s="8">
        <v>0.75</v>
      </c>
      <c r="D381" s="8">
        <v>0.70833333333333337</v>
      </c>
      <c r="E381" s="8">
        <v>0.79166666666666663</v>
      </c>
      <c r="F381" s="14" t="s">
        <v>963</v>
      </c>
      <c r="G381" s="9"/>
      <c r="H381" s="9"/>
      <c r="I381" s="19"/>
      <c r="J381" s="19"/>
      <c r="K381" s="19"/>
      <c r="L381" s="19"/>
      <c r="M381" s="8">
        <v>0.83333333333333337</v>
      </c>
      <c r="N381" s="8">
        <v>0.83333333333333337</v>
      </c>
      <c r="O381" s="8">
        <v>0.75</v>
      </c>
      <c r="P381" s="8">
        <v>0.70833333333333337</v>
      </c>
      <c r="Q381" s="8">
        <v>0.79166666666666663</v>
      </c>
    </row>
    <row r="382" spans="1:17" x14ac:dyDescent="0.3">
      <c r="A382" s="10">
        <v>0.85416666666666663</v>
      </c>
      <c r="B382" s="10">
        <v>0.85416666666666663</v>
      </c>
      <c r="C382" s="10">
        <v>0.77083333333333337</v>
      </c>
      <c r="D382" s="10">
        <v>0.72916666666666663</v>
      </c>
      <c r="E382" s="10">
        <v>0.8125</v>
      </c>
      <c r="F382" s="14"/>
      <c r="G382" s="9"/>
      <c r="H382" s="9"/>
      <c r="I382" s="19"/>
      <c r="J382" s="19"/>
      <c r="K382" s="19"/>
      <c r="L382" s="19"/>
      <c r="M382" s="10">
        <v>0.85416666666666663</v>
      </c>
      <c r="N382" s="10">
        <v>0.85416666666666663</v>
      </c>
      <c r="O382" s="10">
        <v>0.77083333333333337</v>
      </c>
      <c r="P382" s="10">
        <v>0.72916666666666663</v>
      </c>
      <c r="Q382" s="10">
        <v>0.8125</v>
      </c>
    </row>
    <row r="383" spans="1:17" x14ac:dyDescent="0.3">
      <c r="A383" s="11"/>
      <c r="B383" s="11"/>
      <c r="C383" s="11"/>
      <c r="D383" s="11"/>
      <c r="E383" s="11"/>
      <c r="F383" s="14"/>
      <c r="G383" s="14" t="s">
        <v>964</v>
      </c>
      <c r="H383" s="14" t="s">
        <v>965</v>
      </c>
      <c r="I383" s="19"/>
      <c r="J383" s="19"/>
      <c r="K383" s="19"/>
      <c r="L383" s="19"/>
      <c r="M383" s="11"/>
      <c r="N383" s="11"/>
      <c r="O383" s="11"/>
      <c r="P383" s="11"/>
      <c r="Q383" s="11"/>
    </row>
    <row r="384" spans="1:17" x14ac:dyDescent="0.3">
      <c r="A384" s="8">
        <v>0.875</v>
      </c>
      <c r="B384" s="8">
        <v>0.875</v>
      </c>
      <c r="C384" s="8">
        <v>0.79166666666666663</v>
      </c>
      <c r="D384" s="8">
        <v>0.75</v>
      </c>
      <c r="E384" s="8">
        <v>0.83333333333333337</v>
      </c>
      <c r="F384" s="14"/>
      <c r="G384" s="14"/>
      <c r="H384" s="14"/>
      <c r="I384" s="19"/>
      <c r="J384" s="19"/>
      <c r="K384" s="19"/>
      <c r="L384" s="19"/>
      <c r="M384" s="8">
        <v>0.875</v>
      </c>
      <c r="N384" s="8">
        <v>0.875</v>
      </c>
      <c r="O384" s="8">
        <v>0.79166666666666663</v>
      </c>
      <c r="P384" s="8">
        <v>0.75</v>
      </c>
      <c r="Q384" s="8">
        <v>0.83333333333333337</v>
      </c>
    </row>
    <row r="385" spans="1:17" x14ac:dyDescent="0.3">
      <c r="A385" s="8">
        <v>0.89583333333333337</v>
      </c>
      <c r="B385" s="8">
        <v>0.89583333333333337</v>
      </c>
      <c r="C385" s="8">
        <v>0.8125</v>
      </c>
      <c r="D385" s="8">
        <v>0.77083333333333337</v>
      </c>
      <c r="E385" s="8">
        <v>0.85416666666666663</v>
      </c>
      <c r="F385" s="14"/>
      <c r="G385" s="14"/>
      <c r="H385" s="14"/>
      <c r="I385" s="19"/>
      <c r="J385" s="19"/>
      <c r="K385" s="19"/>
      <c r="L385" s="19"/>
      <c r="M385" s="8">
        <v>0.89583333333333337</v>
      </c>
      <c r="N385" s="8">
        <v>0.89583333333333337</v>
      </c>
      <c r="O385" s="8">
        <v>0.8125</v>
      </c>
      <c r="P385" s="8">
        <v>0.77083333333333337</v>
      </c>
      <c r="Q385" s="8">
        <v>0.85416666666666663</v>
      </c>
    </row>
    <row r="386" spans="1:17" x14ac:dyDescent="0.3">
      <c r="A386" s="15">
        <v>0.91666666666666663</v>
      </c>
      <c r="B386" s="8">
        <v>0.91666666666666663</v>
      </c>
      <c r="C386" s="8">
        <v>0.83333333333333337</v>
      </c>
      <c r="D386" s="8">
        <v>0.79166666666666663</v>
      </c>
      <c r="E386" s="8">
        <v>0.875</v>
      </c>
      <c r="F386" s="16" t="s">
        <v>966</v>
      </c>
      <c r="G386" s="16" t="s">
        <v>967</v>
      </c>
      <c r="H386" s="16" t="s">
        <v>968</v>
      </c>
      <c r="I386" s="19"/>
      <c r="J386" s="19"/>
      <c r="K386" s="19"/>
      <c r="L386" s="19"/>
      <c r="M386" s="15">
        <v>0.91666666666666663</v>
      </c>
      <c r="N386" s="8">
        <v>0.91666666666666663</v>
      </c>
      <c r="O386" s="8">
        <v>0.83333333333333337</v>
      </c>
      <c r="P386" s="8">
        <v>0.79166666666666663</v>
      </c>
      <c r="Q386" s="8">
        <v>0.875</v>
      </c>
    </row>
    <row r="387" spans="1:17" x14ac:dyDescent="0.3">
      <c r="A387" s="8">
        <v>0.9375</v>
      </c>
      <c r="B387" s="8">
        <v>0.9375</v>
      </c>
      <c r="C387" s="8">
        <v>0.85416666666666663</v>
      </c>
      <c r="D387" s="8">
        <v>0.8125</v>
      </c>
      <c r="E387" s="8">
        <v>0.89583333333333337</v>
      </c>
      <c r="F387" s="16"/>
      <c r="G387" s="16"/>
      <c r="H387" s="16"/>
      <c r="I387" s="19"/>
      <c r="J387" s="19"/>
      <c r="K387" s="19"/>
      <c r="L387" s="19"/>
      <c r="M387" s="8">
        <v>0.9375</v>
      </c>
      <c r="N387" s="8">
        <v>0.9375</v>
      </c>
      <c r="O387" s="8">
        <v>0.85416666666666663</v>
      </c>
      <c r="P387" s="8">
        <v>0.8125</v>
      </c>
      <c r="Q387" s="8">
        <v>0.89583333333333337</v>
      </c>
    </row>
    <row r="388" spans="1:17" x14ac:dyDescent="0.3">
      <c r="A388" s="10">
        <v>0.95833333333333337</v>
      </c>
      <c r="B388" s="10">
        <v>0.95833333333333337</v>
      </c>
      <c r="C388" s="10">
        <v>0.875</v>
      </c>
      <c r="D388" s="10">
        <v>0.83333333333333337</v>
      </c>
      <c r="E388" s="10">
        <v>0.91666666666666663</v>
      </c>
      <c r="F388" s="16"/>
      <c r="G388" s="16"/>
      <c r="H388" s="16"/>
      <c r="I388" s="19"/>
      <c r="J388" s="19"/>
      <c r="K388" s="19"/>
      <c r="L388" s="19"/>
      <c r="M388" s="10">
        <v>0.95833333333333337</v>
      </c>
      <c r="N388" s="10">
        <v>0.95833333333333337</v>
      </c>
      <c r="O388" s="10">
        <v>0.875</v>
      </c>
      <c r="P388" s="10">
        <v>0.83333333333333337</v>
      </c>
      <c r="Q388" s="10">
        <v>0.91666666666666663</v>
      </c>
    </row>
    <row r="389" spans="1:17" x14ac:dyDescent="0.3">
      <c r="A389" s="11"/>
      <c r="B389" s="11"/>
      <c r="C389" s="11"/>
      <c r="D389" s="11"/>
      <c r="E389" s="11"/>
      <c r="F389" s="16"/>
      <c r="G389" s="9" t="s">
        <v>969</v>
      </c>
      <c r="H389" s="16"/>
      <c r="I389" s="19"/>
      <c r="J389" s="19"/>
      <c r="K389" s="19"/>
      <c r="L389" s="19"/>
      <c r="M389" s="11"/>
      <c r="N389" s="11"/>
      <c r="O389" s="11"/>
      <c r="P389" s="11"/>
      <c r="Q389" s="11"/>
    </row>
    <row r="390" spans="1:17" x14ac:dyDescent="0.3">
      <c r="A390" s="8">
        <v>0.97916666666666663</v>
      </c>
      <c r="B390" s="8">
        <v>0.97916666666666663</v>
      </c>
      <c r="C390" s="8">
        <v>0.89583333333333337</v>
      </c>
      <c r="D390" s="8">
        <v>0.85416666666666663</v>
      </c>
      <c r="E390" s="8">
        <v>0.9375</v>
      </c>
      <c r="F390" s="9" t="s">
        <v>970</v>
      </c>
      <c r="G390" s="9"/>
      <c r="H390" s="16"/>
      <c r="I390" s="19"/>
      <c r="J390" s="19"/>
      <c r="K390" s="19"/>
      <c r="L390" s="19"/>
      <c r="M390" s="8">
        <v>0.97916666666666663</v>
      </c>
      <c r="N390" s="8">
        <v>0.97916666666666663</v>
      </c>
      <c r="O390" s="8">
        <v>0.89583333333333337</v>
      </c>
      <c r="P390" s="8">
        <v>0.85416666666666663</v>
      </c>
      <c r="Q390" s="8">
        <v>0.9375</v>
      </c>
    </row>
    <row r="391" spans="1:17" x14ac:dyDescent="0.3">
      <c r="A391" s="10">
        <v>0</v>
      </c>
      <c r="B391" s="10">
        <v>0</v>
      </c>
      <c r="C391" s="10">
        <v>0.91666666666666663</v>
      </c>
      <c r="D391" s="10">
        <v>0.875</v>
      </c>
      <c r="E391" s="10">
        <v>0.95833333333333337</v>
      </c>
      <c r="F391" s="9"/>
      <c r="G391" s="9"/>
      <c r="H391" s="16"/>
      <c r="I391" s="19"/>
      <c r="J391" s="19"/>
      <c r="K391" s="19"/>
      <c r="L391" s="19"/>
      <c r="M391" s="10">
        <v>0</v>
      </c>
      <c r="N391" s="10">
        <v>0</v>
      </c>
      <c r="O391" s="10">
        <v>0.91666666666666663</v>
      </c>
      <c r="P391" s="10">
        <v>0.875</v>
      </c>
      <c r="Q391" s="10">
        <v>0.95833333333333337</v>
      </c>
    </row>
    <row r="392" spans="1:17" x14ac:dyDescent="0.3">
      <c r="A392" s="11"/>
      <c r="B392" s="11"/>
      <c r="C392" s="11"/>
      <c r="D392" s="11"/>
      <c r="E392" s="11"/>
      <c r="F392" s="9"/>
      <c r="G392" s="9"/>
      <c r="H392" s="9" t="s">
        <v>639</v>
      </c>
      <c r="I392" s="19"/>
      <c r="J392" s="19"/>
      <c r="K392" s="19"/>
      <c r="L392" s="19"/>
      <c r="M392" s="11"/>
      <c r="N392" s="11"/>
      <c r="O392" s="11"/>
      <c r="P392" s="11"/>
      <c r="Q392" s="11"/>
    </row>
    <row r="393" spans="1:17" x14ac:dyDescent="0.3">
      <c r="A393" s="10">
        <v>2.0833333333333332E-2</v>
      </c>
      <c r="B393" s="10">
        <v>2.0833333333333332E-2</v>
      </c>
      <c r="C393" s="10">
        <v>0.9375</v>
      </c>
      <c r="D393" s="10">
        <v>0.89583333333333337</v>
      </c>
      <c r="E393" s="10">
        <v>0.97916666666666663</v>
      </c>
      <c r="F393" s="9"/>
      <c r="G393" s="9"/>
      <c r="H393" s="9"/>
      <c r="I393" s="19"/>
      <c r="J393" s="19"/>
      <c r="K393" s="19"/>
      <c r="L393" s="19"/>
      <c r="M393" s="10">
        <v>2.0833333333333332E-2</v>
      </c>
      <c r="N393" s="10">
        <v>2.0833333333333332E-2</v>
      </c>
      <c r="O393" s="10">
        <v>0.9375</v>
      </c>
      <c r="P393" s="10">
        <v>0.89583333333333337</v>
      </c>
      <c r="Q393" s="10">
        <v>0.97916666666666663</v>
      </c>
    </row>
    <row r="394" spans="1:17" x14ac:dyDescent="0.3">
      <c r="A394" s="11"/>
      <c r="B394" s="11"/>
      <c r="C394" s="11"/>
      <c r="D394" s="11"/>
      <c r="E394" s="11"/>
      <c r="F394" s="9" t="s">
        <v>971</v>
      </c>
      <c r="G394" s="9"/>
      <c r="H394" s="9"/>
      <c r="I394" s="19"/>
      <c r="J394" s="19"/>
      <c r="K394" s="19"/>
      <c r="L394" s="19"/>
      <c r="M394" s="11"/>
      <c r="N394" s="11"/>
      <c r="O394" s="11"/>
      <c r="P394" s="11"/>
      <c r="Q394" s="11"/>
    </row>
    <row r="395" spans="1:17" x14ac:dyDescent="0.3">
      <c r="A395" s="10">
        <v>4.1666666666666664E-2</v>
      </c>
      <c r="B395" s="10">
        <v>4.1666666666666664E-2</v>
      </c>
      <c r="C395" s="10">
        <v>0.95833333333333337</v>
      </c>
      <c r="D395" s="10">
        <v>0.91666666666666663</v>
      </c>
      <c r="E395" s="10">
        <v>0</v>
      </c>
      <c r="F395" s="9"/>
      <c r="G395" s="9"/>
      <c r="H395" s="9"/>
      <c r="I395" s="19"/>
      <c r="J395" s="19"/>
      <c r="K395" s="19"/>
      <c r="L395" s="19"/>
      <c r="M395" s="10">
        <v>4.1666666666666664E-2</v>
      </c>
      <c r="N395" s="10">
        <v>4.1666666666666664E-2</v>
      </c>
      <c r="O395" s="10">
        <v>0.95833333333333337</v>
      </c>
      <c r="P395" s="10">
        <v>0.91666666666666663</v>
      </c>
      <c r="Q395" s="10">
        <v>0</v>
      </c>
    </row>
    <row r="396" spans="1:17" x14ac:dyDescent="0.3">
      <c r="A396" s="11"/>
      <c r="B396" s="11"/>
      <c r="C396" s="11"/>
      <c r="D396" s="11"/>
      <c r="E396" s="11"/>
      <c r="F396" s="9"/>
      <c r="G396" s="9" t="s">
        <v>972</v>
      </c>
      <c r="H396" s="9"/>
      <c r="I396" s="19"/>
      <c r="J396" s="19"/>
      <c r="K396" s="19"/>
      <c r="L396" s="19"/>
      <c r="M396" s="11"/>
      <c r="N396" s="11"/>
      <c r="O396" s="11"/>
      <c r="P396" s="11"/>
      <c r="Q396" s="11"/>
    </row>
    <row r="397" spans="1:17" x14ac:dyDescent="0.3">
      <c r="A397" s="10">
        <v>6.25E-2</v>
      </c>
      <c r="B397" s="10">
        <v>6.25E-2</v>
      </c>
      <c r="C397" s="10">
        <v>0.97916666666666663</v>
      </c>
      <c r="D397" s="10">
        <v>0.9375</v>
      </c>
      <c r="E397" s="10">
        <v>2.0833333333333332E-2</v>
      </c>
      <c r="F397" s="9"/>
      <c r="G397" s="9"/>
      <c r="H397" s="9"/>
      <c r="I397" s="19"/>
      <c r="J397" s="19"/>
      <c r="K397" s="19"/>
      <c r="L397" s="19"/>
      <c r="M397" s="10">
        <v>6.25E-2</v>
      </c>
      <c r="N397" s="10">
        <v>6.25E-2</v>
      </c>
      <c r="O397" s="10">
        <v>0.97916666666666663</v>
      </c>
      <c r="P397" s="10">
        <v>0.9375</v>
      </c>
      <c r="Q397" s="10">
        <v>2.0833333333333332E-2</v>
      </c>
    </row>
    <row r="398" spans="1:17" x14ac:dyDescent="0.3">
      <c r="A398" s="11"/>
      <c r="B398" s="11"/>
      <c r="C398" s="11"/>
      <c r="D398" s="11"/>
      <c r="E398" s="11"/>
      <c r="F398" s="9"/>
      <c r="G398" s="9"/>
      <c r="H398" s="9" t="s">
        <v>973</v>
      </c>
      <c r="I398" s="19"/>
      <c r="J398" s="19"/>
      <c r="K398" s="19"/>
      <c r="L398" s="19"/>
      <c r="M398" s="11"/>
      <c r="N398" s="11"/>
      <c r="O398" s="11"/>
      <c r="P398" s="11"/>
      <c r="Q398" s="11"/>
    </row>
    <row r="399" spans="1:17" x14ac:dyDescent="0.3">
      <c r="A399" s="8">
        <v>8.3333333333333329E-2</v>
      </c>
      <c r="B399" s="8">
        <v>8.3333333333333329E-2</v>
      </c>
      <c r="C399" s="8">
        <v>0</v>
      </c>
      <c r="D399" s="8">
        <v>0.95833333333333337</v>
      </c>
      <c r="E399" s="8">
        <v>4.1666666666666664E-2</v>
      </c>
      <c r="F399" s="9"/>
      <c r="G399" s="9"/>
      <c r="H399" s="9"/>
      <c r="I399" s="19"/>
      <c r="J399" s="19"/>
      <c r="K399" s="19"/>
      <c r="L399" s="19"/>
      <c r="M399" s="8">
        <v>8.3333333333333329E-2</v>
      </c>
      <c r="N399" s="8">
        <v>8.3333333333333329E-2</v>
      </c>
      <c r="O399" s="8">
        <v>0</v>
      </c>
      <c r="P399" s="8">
        <v>0.95833333333333337</v>
      </c>
      <c r="Q399" s="8">
        <v>4.1666666666666664E-2</v>
      </c>
    </row>
    <row r="400" spans="1:17" x14ac:dyDescent="0.3">
      <c r="A400" s="8">
        <v>0.10416666666666667</v>
      </c>
      <c r="B400" s="8">
        <v>0.10416666666666667</v>
      </c>
      <c r="C400" s="8">
        <v>2.0833333333333332E-2</v>
      </c>
      <c r="D400" s="8">
        <v>0.97916666666666663</v>
      </c>
      <c r="E400" s="8">
        <v>6.25E-2</v>
      </c>
      <c r="F400" s="9"/>
      <c r="G400" s="9"/>
      <c r="H400" s="9"/>
      <c r="I400" s="19"/>
      <c r="J400" s="19"/>
      <c r="K400" s="19"/>
      <c r="L400" s="19"/>
      <c r="M400" s="8">
        <v>0.10416666666666667</v>
      </c>
      <c r="N400" s="8">
        <v>0.10416666666666667</v>
      </c>
      <c r="O400" s="8">
        <v>2.0833333333333332E-2</v>
      </c>
      <c r="P400" s="8">
        <v>0.97916666666666663</v>
      </c>
      <c r="Q400" s="8">
        <v>6.25E-2</v>
      </c>
    </row>
    <row r="401" spans="1:17" x14ac:dyDescent="0.3">
      <c r="A401" s="8">
        <v>0.125</v>
      </c>
      <c r="B401" s="8">
        <v>0.125</v>
      </c>
      <c r="C401" s="8">
        <v>4.1666666666666664E-2</v>
      </c>
      <c r="D401" s="8">
        <v>0</v>
      </c>
      <c r="E401" s="8">
        <v>8.3333333333333329E-2</v>
      </c>
      <c r="F401" s="9" t="s">
        <v>974</v>
      </c>
      <c r="G401" s="9"/>
      <c r="H401" s="9"/>
      <c r="I401" s="19"/>
      <c r="J401" s="19"/>
      <c r="K401" s="19"/>
      <c r="L401" s="19"/>
      <c r="M401" s="8">
        <v>0.125</v>
      </c>
      <c r="N401" s="8">
        <v>0.125</v>
      </c>
      <c r="O401" s="8">
        <v>4.1666666666666664E-2</v>
      </c>
      <c r="P401" s="8">
        <v>0</v>
      </c>
      <c r="Q401" s="8">
        <v>8.3333333333333329E-2</v>
      </c>
    </row>
    <row r="402" spans="1:17" x14ac:dyDescent="0.3">
      <c r="A402" s="10">
        <v>0.14583333333333334</v>
      </c>
      <c r="B402" s="10">
        <v>0.14583333333333334</v>
      </c>
      <c r="C402" s="10">
        <v>6.25E-2</v>
      </c>
      <c r="D402" s="10">
        <v>2.0833333333333332E-2</v>
      </c>
      <c r="E402" s="10">
        <v>0.10416666666666667</v>
      </c>
      <c r="F402" s="9"/>
      <c r="G402" s="9"/>
      <c r="H402" s="9"/>
      <c r="I402" s="19"/>
      <c r="J402" s="19"/>
      <c r="K402" s="19"/>
      <c r="L402" s="19"/>
      <c r="M402" s="10">
        <v>0.14583333333333334</v>
      </c>
      <c r="N402" s="10">
        <v>0.14583333333333334</v>
      </c>
      <c r="O402" s="10">
        <v>6.25E-2</v>
      </c>
      <c r="P402" s="10">
        <v>2.0833333333333332E-2</v>
      </c>
      <c r="Q402" s="10">
        <v>0.10416666666666667</v>
      </c>
    </row>
    <row r="403" spans="1:17" x14ac:dyDescent="0.3">
      <c r="A403" s="11"/>
      <c r="B403" s="11"/>
      <c r="C403" s="11"/>
      <c r="D403" s="11"/>
      <c r="E403" s="11"/>
      <c r="F403" s="9"/>
      <c r="G403" s="9" t="s">
        <v>975</v>
      </c>
      <c r="H403" s="9" t="s">
        <v>976</v>
      </c>
      <c r="I403" s="19"/>
      <c r="J403" s="19"/>
      <c r="K403" s="19"/>
      <c r="L403" s="19"/>
      <c r="M403" s="11"/>
      <c r="N403" s="11"/>
      <c r="O403" s="11"/>
      <c r="P403" s="11"/>
      <c r="Q403" s="11"/>
    </row>
    <row r="404" spans="1:17" x14ac:dyDescent="0.3">
      <c r="A404" s="8">
        <v>0.16666666666666666</v>
      </c>
      <c r="B404" s="8">
        <v>0.16666666666666666</v>
      </c>
      <c r="C404" s="8">
        <v>8.3333333333333329E-2</v>
      </c>
      <c r="D404" s="8">
        <v>4.1666666666666664E-2</v>
      </c>
      <c r="E404" s="8">
        <v>0.125</v>
      </c>
      <c r="F404" s="9"/>
      <c r="G404" s="9"/>
      <c r="H404" s="9"/>
      <c r="I404" s="19"/>
      <c r="J404" s="19"/>
      <c r="K404" s="19"/>
      <c r="L404" s="19"/>
      <c r="M404" s="8">
        <v>0.16666666666666666</v>
      </c>
      <c r="N404" s="8">
        <v>0.16666666666666666</v>
      </c>
      <c r="O404" s="8">
        <v>8.3333333333333329E-2</v>
      </c>
      <c r="P404" s="8">
        <v>4.1666666666666664E-2</v>
      </c>
      <c r="Q404" s="8">
        <v>0.125</v>
      </c>
    </row>
    <row r="405" spans="1:17" x14ac:dyDescent="0.3">
      <c r="A405" s="10">
        <v>0.1875</v>
      </c>
      <c r="B405" s="10">
        <v>0.1875</v>
      </c>
      <c r="C405" s="10">
        <v>0.10416666666666667</v>
      </c>
      <c r="D405" s="10">
        <v>6.25E-2</v>
      </c>
      <c r="E405" s="10">
        <v>0.14583333333333334</v>
      </c>
      <c r="F405" s="9"/>
      <c r="G405" s="9"/>
      <c r="H405" s="9"/>
      <c r="I405" s="19"/>
      <c r="J405" s="19"/>
      <c r="K405" s="19"/>
      <c r="L405" s="19"/>
      <c r="M405" s="10">
        <v>0.1875</v>
      </c>
      <c r="N405" s="10">
        <v>0.1875</v>
      </c>
      <c r="O405" s="10">
        <v>0.10416666666666667</v>
      </c>
      <c r="P405" s="10">
        <v>6.25E-2</v>
      </c>
      <c r="Q405" s="10">
        <v>0.14583333333333334</v>
      </c>
    </row>
    <row r="406" spans="1:17" x14ac:dyDescent="0.3">
      <c r="A406" s="11"/>
      <c r="B406" s="11"/>
      <c r="C406" s="11"/>
      <c r="D406" s="11"/>
      <c r="E406" s="11"/>
      <c r="F406" s="9" t="s">
        <v>977</v>
      </c>
      <c r="G406" s="9"/>
      <c r="H406" s="9"/>
      <c r="I406" s="19"/>
      <c r="J406" s="19"/>
      <c r="K406" s="19"/>
      <c r="L406" s="19"/>
      <c r="M406" s="11"/>
      <c r="N406" s="11"/>
      <c r="O406" s="11"/>
      <c r="P406" s="11"/>
      <c r="Q406" s="11"/>
    </row>
    <row r="407" spans="1:17" x14ac:dyDescent="0.3">
      <c r="A407" s="8">
        <v>0.20833333333333334</v>
      </c>
      <c r="B407" s="8">
        <v>0.20833333333333334</v>
      </c>
      <c r="C407" s="8">
        <v>0.125</v>
      </c>
      <c r="D407" s="8">
        <v>8.3333333333333329E-2</v>
      </c>
      <c r="E407" s="8">
        <v>0.16666666666666666</v>
      </c>
      <c r="F407" s="9"/>
      <c r="G407" s="9"/>
      <c r="H407" s="9"/>
      <c r="I407" s="19"/>
      <c r="J407" s="19"/>
      <c r="K407" s="19"/>
      <c r="L407" s="19"/>
      <c r="M407" s="8">
        <v>0.20833333333333334</v>
      </c>
      <c r="N407" s="8">
        <v>0.20833333333333334</v>
      </c>
      <c r="O407" s="8">
        <v>0.125</v>
      </c>
      <c r="P407" s="8">
        <v>8.3333333333333329E-2</v>
      </c>
      <c r="Q407" s="8">
        <v>0.16666666666666666</v>
      </c>
    </row>
    <row r="408" spans="1:17" x14ac:dyDescent="0.3">
      <c r="A408" s="8">
        <v>0.22916666666666666</v>
      </c>
      <c r="B408" s="8">
        <v>0.22916666666666666</v>
      </c>
      <c r="C408" s="8">
        <v>0.14583333333333334</v>
      </c>
      <c r="D408" s="8">
        <v>0.10416666666666667</v>
      </c>
      <c r="E408" s="8">
        <v>0.1875</v>
      </c>
      <c r="F408" s="9"/>
      <c r="G408" s="9"/>
      <c r="H408" s="9"/>
      <c r="I408" s="19"/>
      <c r="J408" s="19"/>
      <c r="K408" s="19"/>
      <c r="L408" s="19"/>
      <c r="M408" s="8">
        <v>0.22916666666666666</v>
      </c>
      <c r="N408" s="8">
        <v>0.22916666666666666</v>
      </c>
      <c r="O408" s="8">
        <v>0.14583333333333334</v>
      </c>
      <c r="P408" s="8">
        <v>0.10416666666666667</v>
      </c>
      <c r="Q408" s="8">
        <v>0.1875</v>
      </c>
    </row>
  </sheetData>
  <mergeCells count="1886">
    <mergeCell ref="O405:O406"/>
    <mergeCell ref="P405:P406"/>
    <mergeCell ref="Q405:Q406"/>
    <mergeCell ref="F406:F408"/>
    <mergeCell ref="Q402:Q403"/>
    <mergeCell ref="G403:G408"/>
    <mergeCell ref="H403:H408"/>
    <mergeCell ref="A405:A406"/>
    <mergeCell ref="B405:B406"/>
    <mergeCell ref="C405:C406"/>
    <mergeCell ref="D405:D406"/>
    <mergeCell ref="E405:E406"/>
    <mergeCell ref="M405:M406"/>
    <mergeCell ref="N405:N406"/>
    <mergeCell ref="F401:F405"/>
    <mergeCell ref="A402:A403"/>
    <mergeCell ref="B402:B403"/>
    <mergeCell ref="C402:C403"/>
    <mergeCell ref="D402:D403"/>
    <mergeCell ref="E402:E403"/>
    <mergeCell ref="M397:M398"/>
    <mergeCell ref="N397:N398"/>
    <mergeCell ref="O397:O398"/>
    <mergeCell ref="P397:P398"/>
    <mergeCell ref="Q397:Q398"/>
    <mergeCell ref="H398:H402"/>
    <mergeCell ref="M402:M403"/>
    <mergeCell ref="N402:N403"/>
    <mergeCell ref="O402:O403"/>
    <mergeCell ref="P402:P403"/>
    <mergeCell ref="N395:N396"/>
    <mergeCell ref="O395:O396"/>
    <mergeCell ref="P395:P396"/>
    <mergeCell ref="Q395:Q396"/>
    <mergeCell ref="G396:G402"/>
    <mergeCell ref="A397:A398"/>
    <mergeCell ref="B397:B398"/>
    <mergeCell ref="C397:C398"/>
    <mergeCell ref="D397:D398"/>
    <mergeCell ref="E397:E398"/>
    <mergeCell ref="O393:O394"/>
    <mergeCell ref="P393:P394"/>
    <mergeCell ref="Q393:Q394"/>
    <mergeCell ref="F394:F400"/>
    <mergeCell ref="A395:A396"/>
    <mergeCell ref="B395:B396"/>
    <mergeCell ref="C395:C396"/>
    <mergeCell ref="D395:D396"/>
    <mergeCell ref="E395:E396"/>
    <mergeCell ref="M395:M396"/>
    <mergeCell ref="P391:P392"/>
    <mergeCell ref="Q391:Q392"/>
    <mergeCell ref="H392:H397"/>
    <mergeCell ref="A393:A394"/>
    <mergeCell ref="B393:B394"/>
    <mergeCell ref="C393:C394"/>
    <mergeCell ref="D393:D394"/>
    <mergeCell ref="E393:E394"/>
    <mergeCell ref="M393:M394"/>
    <mergeCell ref="N393:N394"/>
    <mergeCell ref="C391:C392"/>
    <mergeCell ref="D391:D392"/>
    <mergeCell ref="E391:E392"/>
    <mergeCell ref="M391:M392"/>
    <mergeCell ref="N391:N392"/>
    <mergeCell ref="O391:O392"/>
    <mergeCell ref="A388:A389"/>
    <mergeCell ref="B388:B389"/>
    <mergeCell ref="C388:C389"/>
    <mergeCell ref="D388:D389"/>
    <mergeCell ref="E388:E389"/>
    <mergeCell ref="M388:M389"/>
    <mergeCell ref="G389:G395"/>
    <mergeCell ref="F390:F393"/>
    <mergeCell ref="A391:A392"/>
    <mergeCell ref="B391:B392"/>
    <mergeCell ref="Q382:Q383"/>
    <mergeCell ref="G383:G385"/>
    <mergeCell ref="H383:H385"/>
    <mergeCell ref="F386:F389"/>
    <mergeCell ref="G386:G388"/>
    <mergeCell ref="H386:H391"/>
    <mergeCell ref="N388:N389"/>
    <mergeCell ref="O388:O389"/>
    <mergeCell ref="P388:P389"/>
    <mergeCell ref="Q388:Q389"/>
    <mergeCell ref="F381:F385"/>
    <mergeCell ref="A382:A383"/>
    <mergeCell ref="B382:B383"/>
    <mergeCell ref="C382:C383"/>
    <mergeCell ref="D382:D383"/>
    <mergeCell ref="E382:E383"/>
    <mergeCell ref="N379:N380"/>
    <mergeCell ref="O379:O380"/>
    <mergeCell ref="P379:P380"/>
    <mergeCell ref="Q379:Q380"/>
    <mergeCell ref="G380:G382"/>
    <mergeCell ref="H380:H382"/>
    <mergeCell ref="M382:M383"/>
    <mergeCell ref="N382:N383"/>
    <mergeCell ref="O382:O383"/>
    <mergeCell ref="P382:P383"/>
    <mergeCell ref="O375:O376"/>
    <mergeCell ref="P375:P376"/>
    <mergeCell ref="Q375:Q376"/>
    <mergeCell ref="F376:F380"/>
    <mergeCell ref="A379:A380"/>
    <mergeCell ref="B379:B380"/>
    <mergeCell ref="C379:C380"/>
    <mergeCell ref="D379:D380"/>
    <mergeCell ref="E379:E380"/>
    <mergeCell ref="M379:M380"/>
    <mergeCell ref="O373:O374"/>
    <mergeCell ref="P373:P374"/>
    <mergeCell ref="Q373:Q374"/>
    <mergeCell ref="G374:G379"/>
    <mergeCell ref="A375:A376"/>
    <mergeCell ref="B375:B376"/>
    <mergeCell ref="C375:C376"/>
    <mergeCell ref="D375:D376"/>
    <mergeCell ref="E375:E376"/>
    <mergeCell ref="H375:H379"/>
    <mergeCell ref="O369:O370"/>
    <mergeCell ref="P369:P370"/>
    <mergeCell ref="Q369:Q370"/>
    <mergeCell ref="G370:G373"/>
    <mergeCell ref="A373:A374"/>
    <mergeCell ref="B373:B374"/>
    <mergeCell ref="C373:C374"/>
    <mergeCell ref="D373:D374"/>
    <mergeCell ref="E373:E374"/>
    <mergeCell ref="M373:M374"/>
    <mergeCell ref="D369:D370"/>
    <mergeCell ref="E369:E370"/>
    <mergeCell ref="F369:F375"/>
    <mergeCell ref="H369:H374"/>
    <mergeCell ref="M369:M370"/>
    <mergeCell ref="N369:N370"/>
    <mergeCell ref="N373:N374"/>
    <mergeCell ref="M375:M376"/>
    <mergeCell ref="N375:N376"/>
    <mergeCell ref="A365:A366"/>
    <mergeCell ref="B365:B366"/>
    <mergeCell ref="C365:C366"/>
    <mergeCell ref="D365:D366"/>
    <mergeCell ref="E365:E366"/>
    <mergeCell ref="M365:M366"/>
    <mergeCell ref="G366:G369"/>
    <mergeCell ref="A369:A370"/>
    <mergeCell ref="B369:B370"/>
    <mergeCell ref="C369:C370"/>
    <mergeCell ref="N363:N364"/>
    <mergeCell ref="O363:O364"/>
    <mergeCell ref="P363:P364"/>
    <mergeCell ref="Q363:Q364"/>
    <mergeCell ref="F364:F368"/>
    <mergeCell ref="H364:H368"/>
    <mergeCell ref="N365:N366"/>
    <mergeCell ref="O365:O366"/>
    <mergeCell ref="P365:P366"/>
    <mergeCell ref="Q365:Q366"/>
    <mergeCell ref="P358:P359"/>
    <mergeCell ref="Q358:Q359"/>
    <mergeCell ref="G359:G365"/>
    <mergeCell ref="H359:H363"/>
    <mergeCell ref="A363:A364"/>
    <mergeCell ref="B363:B364"/>
    <mergeCell ref="C363:C364"/>
    <mergeCell ref="D363:D364"/>
    <mergeCell ref="E363:E364"/>
    <mergeCell ref="M363:M364"/>
    <mergeCell ref="Q356:Q357"/>
    <mergeCell ref="F357:F363"/>
    <mergeCell ref="A358:A359"/>
    <mergeCell ref="B358:B359"/>
    <mergeCell ref="C358:C359"/>
    <mergeCell ref="D358:D359"/>
    <mergeCell ref="E358:E359"/>
    <mergeCell ref="M358:M359"/>
    <mergeCell ref="N358:N359"/>
    <mergeCell ref="O358:O359"/>
    <mergeCell ref="G353:G358"/>
    <mergeCell ref="A356:A357"/>
    <mergeCell ref="B356:B357"/>
    <mergeCell ref="C356:C357"/>
    <mergeCell ref="D356:D357"/>
    <mergeCell ref="E356:E357"/>
    <mergeCell ref="H352:H358"/>
    <mergeCell ref="M352:M353"/>
    <mergeCell ref="N352:N353"/>
    <mergeCell ref="O352:O353"/>
    <mergeCell ref="P352:P353"/>
    <mergeCell ref="Q352:Q353"/>
    <mergeCell ref="M356:M357"/>
    <mergeCell ref="N356:N357"/>
    <mergeCell ref="O356:O357"/>
    <mergeCell ref="P356:P357"/>
    <mergeCell ref="O349:O350"/>
    <mergeCell ref="P349:P350"/>
    <mergeCell ref="Q349:Q350"/>
    <mergeCell ref="F350:F356"/>
    <mergeCell ref="G350:G352"/>
    <mergeCell ref="A352:A353"/>
    <mergeCell ref="B352:B353"/>
    <mergeCell ref="C352:C353"/>
    <mergeCell ref="D352:D353"/>
    <mergeCell ref="E352:E353"/>
    <mergeCell ref="A349:A350"/>
    <mergeCell ref="B349:B350"/>
    <mergeCell ref="C349:C350"/>
    <mergeCell ref="D349:D350"/>
    <mergeCell ref="E349:E350"/>
    <mergeCell ref="H349:H351"/>
    <mergeCell ref="M345:M346"/>
    <mergeCell ref="N345:N346"/>
    <mergeCell ref="O345:O346"/>
    <mergeCell ref="P345:P346"/>
    <mergeCell ref="Q345:Q346"/>
    <mergeCell ref="F346:F349"/>
    <mergeCell ref="G346:G349"/>
    <mergeCell ref="H346:H348"/>
    <mergeCell ref="M349:M350"/>
    <mergeCell ref="N349:N350"/>
    <mergeCell ref="F342:F345"/>
    <mergeCell ref="G342:G345"/>
    <mergeCell ref="H342:H345"/>
    <mergeCell ref="A345:A346"/>
    <mergeCell ref="B345:B346"/>
    <mergeCell ref="C345:C346"/>
    <mergeCell ref="D345:D346"/>
    <mergeCell ref="E345:E346"/>
    <mergeCell ref="E335:E336"/>
    <mergeCell ref="M335:M336"/>
    <mergeCell ref="N335:N336"/>
    <mergeCell ref="O335:O336"/>
    <mergeCell ref="P335:P336"/>
    <mergeCell ref="Q335:Q336"/>
    <mergeCell ref="I336:I337"/>
    <mergeCell ref="O332:O333"/>
    <mergeCell ref="P332:P333"/>
    <mergeCell ref="Q332:Q333"/>
    <mergeCell ref="F333:F337"/>
    <mergeCell ref="G333:G337"/>
    <mergeCell ref="K333:K337"/>
    <mergeCell ref="J334:J337"/>
    <mergeCell ref="A332:A333"/>
    <mergeCell ref="B332:B333"/>
    <mergeCell ref="C332:C333"/>
    <mergeCell ref="D332:D333"/>
    <mergeCell ref="E332:E333"/>
    <mergeCell ref="H332:H337"/>
    <mergeCell ref="A335:A336"/>
    <mergeCell ref="B335:B336"/>
    <mergeCell ref="C335:C336"/>
    <mergeCell ref="D335:D336"/>
    <mergeCell ref="N329:N330"/>
    <mergeCell ref="O329:O330"/>
    <mergeCell ref="P329:P330"/>
    <mergeCell ref="Q329:Q330"/>
    <mergeCell ref="G330:G332"/>
    <mergeCell ref="I330:I335"/>
    <mergeCell ref="L330:L331"/>
    <mergeCell ref="L332:L337"/>
    <mergeCell ref="M332:M333"/>
    <mergeCell ref="N332:N333"/>
    <mergeCell ref="B329:B330"/>
    <mergeCell ref="C329:C330"/>
    <mergeCell ref="D329:D330"/>
    <mergeCell ref="E329:E330"/>
    <mergeCell ref="F329:F332"/>
    <mergeCell ref="M329:M330"/>
    <mergeCell ref="A326:A327"/>
    <mergeCell ref="B326:B327"/>
    <mergeCell ref="C326:C327"/>
    <mergeCell ref="D326:D327"/>
    <mergeCell ref="E326:E327"/>
    <mergeCell ref="M326:M327"/>
    <mergeCell ref="H327:H330"/>
    <mergeCell ref="K327:K332"/>
    <mergeCell ref="J328:J333"/>
    <mergeCell ref="A329:A330"/>
    <mergeCell ref="P323:P324"/>
    <mergeCell ref="Q323:Q324"/>
    <mergeCell ref="F324:F328"/>
    <mergeCell ref="G324:G329"/>
    <mergeCell ref="I324:I329"/>
    <mergeCell ref="L324:L329"/>
    <mergeCell ref="N326:N327"/>
    <mergeCell ref="O326:O327"/>
    <mergeCell ref="P326:P327"/>
    <mergeCell ref="Q326:Q327"/>
    <mergeCell ref="Q321:Q322"/>
    <mergeCell ref="J322:J327"/>
    <mergeCell ref="A323:A324"/>
    <mergeCell ref="B323:B324"/>
    <mergeCell ref="C323:C324"/>
    <mergeCell ref="D323:D324"/>
    <mergeCell ref="E323:E324"/>
    <mergeCell ref="M323:M324"/>
    <mergeCell ref="N323:N324"/>
    <mergeCell ref="O323:O324"/>
    <mergeCell ref="C321:C322"/>
    <mergeCell ref="D321:D322"/>
    <mergeCell ref="E321:E322"/>
    <mergeCell ref="M321:M322"/>
    <mergeCell ref="N321:N322"/>
    <mergeCell ref="O321:O322"/>
    <mergeCell ref="A319:A320"/>
    <mergeCell ref="B319:B320"/>
    <mergeCell ref="C319:C320"/>
    <mergeCell ref="D319:D320"/>
    <mergeCell ref="E319:E320"/>
    <mergeCell ref="L319:L323"/>
    <mergeCell ref="F320:F323"/>
    <mergeCell ref="H320:H326"/>
    <mergeCell ref="A321:A322"/>
    <mergeCell ref="B321:B322"/>
    <mergeCell ref="D317:D318"/>
    <mergeCell ref="E317:E318"/>
    <mergeCell ref="M317:M318"/>
    <mergeCell ref="N317:N318"/>
    <mergeCell ref="O317:O318"/>
    <mergeCell ref="P317:P318"/>
    <mergeCell ref="K318:K326"/>
    <mergeCell ref="M319:M320"/>
    <mergeCell ref="N319:N320"/>
    <mergeCell ref="O319:O320"/>
    <mergeCell ref="M315:M316"/>
    <mergeCell ref="N315:N316"/>
    <mergeCell ref="O315:O316"/>
    <mergeCell ref="P315:P316"/>
    <mergeCell ref="Q315:Q316"/>
    <mergeCell ref="G316:G323"/>
    <mergeCell ref="Q317:Q318"/>
    <mergeCell ref="P319:P320"/>
    <mergeCell ref="Q319:Q320"/>
    <mergeCell ref="P321:P322"/>
    <mergeCell ref="L313:L317"/>
    <mergeCell ref="A315:A316"/>
    <mergeCell ref="B315:B316"/>
    <mergeCell ref="C315:C316"/>
    <mergeCell ref="D315:D316"/>
    <mergeCell ref="E315:E316"/>
    <mergeCell ref="I315:I323"/>
    <mergeCell ref="A317:A318"/>
    <mergeCell ref="B317:B318"/>
    <mergeCell ref="C317:C318"/>
    <mergeCell ref="F313:F319"/>
    <mergeCell ref="G313:G315"/>
    <mergeCell ref="H313:H319"/>
    <mergeCell ref="I313:I314"/>
    <mergeCell ref="J313:J321"/>
    <mergeCell ref="K313:K317"/>
    <mergeCell ref="N309:N310"/>
    <mergeCell ref="O309:O310"/>
    <mergeCell ref="P309:P310"/>
    <mergeCell ref="Q309:Q310"/>
    <mergeCell ref="G310:G312"/>
    <mergeCell ref="H310:H312"/>
    <mergeCell ref="I310:I312"/>
    <mergeCell ref="A309:A310"/>
    <mergeCell ref="B309:B310"/>
    <mergeCell ref="C309:C310"/>
    <mergeCell ref="D309:D310"/>
    <mergeCell ref="E309:E310"/>
    <mergeCell ref="M309:M310"/>
    <mergeCell ref="A306:A307"/>
    <mergeCell ref="B306:B307"/>
    <mergeCell ref="C306:C307"/>
    <mergeCell ref="D306:D307"/>
    <mergeCell ref="E306:E307"/>
    <mergeCell ref="M306:M307"/>
    <mergeCell ref="F307:F312"/>
    <mergeCell ref="J307:J312"/>
    <mergeCell ref="K307:K312"/>
    <mergeCell ref="L307:L312"/>
    <mergeCell ref="N303:N304"/>
    <mergeCell ref="O303:O304"/>
    <mergeCell ref="P303:P304"/>
    <mergeCell ref="Q303:Q304"/>
    <mergeCell ref="H304:H309"/>
    <mergeCell ref="L304:L306"/>
    <mergeCell ref="N306:N307"/>
    <mergeCell ref="O306:O307"/>
    <mergeCell ref="P306:P307"/>
    <mergeCell ref="Q306:Q307"/>
    <mergeCell ref="B303:B304"/>
    <mergeCell ref="C303:C304"/>
    <mergeCell ref="D303:D304"/>
    <mergeCell ref="E303:E304"/>
    <mergeCell ref="I303:I309"/>
    <mergeCell ref="M303:M304"/>
    <mergeCell ref="G305:G309"/>
    <mergeCell ref="A300:A301"/>
    <mergeCell ref="B300:B301"/>
    <mergeCell ref="C300:C301"/>
    <mergeCell ref="D300:D301"/>
    <mergeCell ref="E300:E301"/>
    <mergeCell ref="M300:M301"/>
    <mergeCell ref="F301:F306"/>
    <mergeCell ref="J301:J306"/>
    <mergeCell ref="K302:K306"/>
    <mergeCell ref="A303:A304"/>
    <mergeCell ref="N298:N299"/>
    <mergeCell ref="O298:O299"/>
    <mergeCell ref="P298:P299"/>
    <mergeCell ref="Q298:Q299"/>
    <mergeCell ref="G299:G304"/>
    <mergeCell ref="H299:H303"/>
    <mergeCell ref="N300:N301"/>
    <mergeCell ref="O300:O301"/>
    <mergeCell ref="P300:P301"/>
    <mergeCell ref="Q300:Q301"/>
    <mergeCell ref="O296:O297"/>
    <mergeCell ref="P296:P297"/>
    <mergeCell ref="Q296:Q297"/>
    <mergeCell ref="I297:I302"/>
    <mergeCell ref="A298:A299"/>
    <mergeCell ref="B298:B299"/>
    <mergeCell ref="C298:C299"/>
    <mergeCell ref="D298:D299"/>
    <mergeCell ref="E298:E299"/>
    <mergeCell ref="M298:M299"/>
    <mergeCell ref="P293:P295"/>
    <mergeCell ref="Q293:Q295"/>
    <mergeCell ref="L295:L303"/>
    <mergeCell ref="A296:A297"/>
    <mergeCell ref="B296:B297"/>
    <mergeCell ref="C296:C297"/>
    <mergeCell ref="D296:D297"/>
    <mergeCell ref="E296:E297"/>
    <mergeCell ref="M296:M297"/>
    <mergeCell ref="N296:N297"/>
    <mergeCell ref="A293:A295"/>
    <mergeCell ref="B293:B295"/>
    <mergeCell ref="C293:C295"/>
    <mergeCell ref="D293:D295"/>
    <mergeCell ref="E293:E295"/>
    <mergeCell ref="M293:M295"/>
    <mergeCell ref="M291:M292"/>
    <mergeCell ref="N291:N292"/>
    <mergeCell ref="O291:O292"/>
    <mergeCell ref="P291:P292"/>
    <mergeCell ref="Q291:Q292"/>
    <mergeCell ref="G292:G298"/>
    <mergeCell ref="J292:J300"/>
    <mergeCell ref="K292:K301"/>
    <mergeCell ref="N293:N295"/>
    <mergeCell ref="O293:O295"/>
    <mergeCell ref="N289:N290"/>
    <mergeCell ref="O289:O290"/>
    <mergeCell ref="P289:P290"/>
    <mergeCell ref="Q289:Q290"/>
    <mergeCell ref="H290:H298"/>
    <mergeCell ref="A291:A292"/>
    <mergeCell ref="B291:B292"/>
    <mergeCell ref="C291:C292"/>
    <mergeCell ref="D291:D292"/>
    <mergeCell ref="E291:E292"/>
    <mergeCell ref="P287:P288"/>
    <mergeCell ref="Q287:Q288"/>
    <mergeCell ref="I288:I296"/>
    <mergeCell ref="L288:L293"/>
    <mergeCell ref="A289:A290"/>
    <mergeCell ref="B289:B290"/>
    <mergeCell ref="C289:C290"/>
    <mergeCell ref="D289:D290"/>
    <mergeCell ref="E289:E290"/>
    <mergeCell ref="M289:M290"/>
    <mergeCell ref="A287:A288"/>
    <mergeCell ref="B287:B288"/>
    <mergeCell ref="C287:C288"/>
    <mergeCell ref="D287:D288"/>
    <mergeCell ref="E287:E288"/>
    <mergeCell ref="M287:M288"/>
    <mergeCell ref="D285:D286"/>
    <mergeCell ref="E285:E286"/>
    <mergeCell ref="M285:M286"/>
    <mergeCell ref="N285:N286"/>
    <mergeCell ref="O285:O286"/>
    <mergeCell ref="P285:P286"/>
    <mergeCell ref="F286:F300"/>
    <mergeCell ref="G286:G291"/>
    <mergeCell ref="H286:H289"/>
    <mergeCell ref="K286:K290"/>
    <mergeCell ref="M283:M284"/>
    <mergeCell ref="N283:N284"/>
    <mergeCell ref="O283:O284"/>
    <mergeCell ref="P283:P284"/>
    <mergeCell ref="Q283:Q284"/>
    <mergeCell ref="I284:I287"/>
    <mergeCell ref="L284:L287"/>
    <mergeCell ref="Q285:Q286"/>
    <mergeCell ref="N287:N288"/>
    <mergeCell ref="O287:O288"/>
    <mergeCell ref="O281:O282"/>
    <mergeCell ref="P281:P282"/>
    <mergeCell ref="Q281:Q282"/>
    <mergeCell ref="J282:J291"/>
    <mergeCell ref="K282:K285"/>
    <mergeCell ref="A283:A284"/>
    <mergeCell ref="B283:B284"/>
    <mergeCell ref="C283:C284"/>
    <mergeCell ref="D283:D284"/>
    <mergeCell ref="E283:E284"/>
    <mergeCell ref="Q279:Q280"/>
    <mergeCell ref="F280:F285"/>
    <mergeCell ref="A281:A282"/>
    <mergeCell ref="B281:B282"/>
    <mergeCell ref="C281:C282"/>
    <mergeCell ref="D281:D282"/>
    <mergeCell ref="E281:E282"/>
    <mergeCell ref="L281:L283"/>
    <mergeCell ref="M281:M282"/>
    <mergeCell ref="N281:N282"/>
    <mergeCell ref="G278:G285"/>
    <mergeCell ref="H278:H285"/>
    <mergeCell ref="A279:A280"/>
    <mergeCell ref="B279:B280"/>
    <mergeCell ref="C279:C280"/>
    <mergeCell ref="D279:D280"/>
    <mergeCell ref="E279:E280"/>
    <mergeCell ref="A285:A286"/>
    <mergeCell ref="B285:B286"/>
    <mergeCell ref="C285:C286"/>
    <mergeCell ref="L277:L280"/>
    <mergeCell ref="M277:M278"/>
    <mergeCell ref="N277:N278"/>
    <mergeCell ref="O277:O278"/>
    <mergeCell ref="P277:P278"/>
    <mergeCell ref="Q277:Q278"/>
    <mergeCell ref="M279:M280"/>
    <mergeCell ref="N279:N280"/>
    <mergeCell ref="O279:O280"/>
    <mergeCell ref="P279:P280"/>
    <mergeCell ref="P275:P276"/>
    <mergeCell ref="Q275:Q276"/>
    <mergeCell ref="I276:I283"/>
    <mergeCell ref="J276:J281"/>
    <mergeCell ref="A277:A278"/>
    <mergeCell ref="B277:B278"/>
    <mergeCell ref="C277:C278"/>
    <mergeCell ref="D277:D278"/>
    <mergeCell ref="E277:E278"/>
    <mergeCell ref="K277:K281"/>
    <mergeCell ref="A275:A276"/>
    <mergeCell ref="B275:B276"/>
    <mergeCell ref="C275:C276"/>
    <mergeCell ref="D275:D276"/>
    <mergeCell ref="E275:E276"/>
    <mergeCell ref="M275:M276"/>
    <mergeCell ref="F272:F279"/>
    <mergeCell ref="M272:M273"/>
    <mergeCell ref="N272:N273"/>
    <mergeCell ref="O272:O273"/>
    <mergeCell ref="P272:P273"/>
    <mergeCell ref="Q272:Q273"/>
    <mergeCell ref="G273:G277"/>
    <mergeCell ref="H273:H277"/>
    <mergeCell ref="N275:N276"/>
    <mergeCell ref="O275:O276"/>
    <mergeCell ref="N270:N271"/>
    <mergeCell ref="O270:O271"/>
    <mergeCell ref="P270:P271"/>
    <mergeCell ref="Q270:Q271"/>
    <mergeCell ref="L271:L276"/>
    <mergeCell ref="A272:A273"/>
    <mergeCell ref="B272:B273"/>
    <mergeCell ref="C272:C273"/>
    <mergeCell ref="D272:D273"/>
    <mergeCell ref="E272:E273"/>
    <mergeCell ref="Q267:Q269"/>
    <mergeCell ref="J268:J275"/>
    <mergeCell ref="K269:K276"/>
    <mergeCell ref="A270:A271"/>
    <mergeCell ref="B270:B271"/>
    <mergeCell ref="C270:C271"/>
    <mergeCell ref="D270:D271"/>
    <mergeCell ref="E270:E271"/>
    <mergeCell ref="I270:I275"/>
    <mergeCell ref="M270:M271"/>
    <mergeCell ref="A267:A269"/>
    <mergeCell ref="B267:B269"/>
    <mergeCell ref="C267:C269"/>
    <mergeCell ref="D267:D269"/>
    <mergeCell ref="E267:E269"/>
    <mergeCell ref="M267:M269"/>
    <mergeCell ref="D263:D264"/>
    <mergeCell ref="E263:E264"/>
    <mergeCell ref="M263:M264"/>
    <mergeCell ref="N263:N264"/>
    <mergeCell ref="O263:O264"/>
    <mergeCell ref="P263:P264"/>
    <mergeCell ref="I264:I269"/>
    <mergeCell ref="L264:L270"/>
    <mergeCell ref="F265:F271"/>
    <mergeCell ref="H266:H272"/>
    <mergeCell ref="M261:M262"/>
    <mergeCell ref="N261:N262"/>
    <mergeCell ref="O261:O262"/>
    <mergeCell ref="P261:P262"/>
    <mergeCell ref="Q261:Q262"/>
    <mergeCell ref="J262:J267"/>
    <mergeCell ref="Q263:Q264"/>
    <mergeCell ref="N267:N269"/>
    <mergeCell ref="O267:O269"/>
    <mergeCell ref="P267:P269"/>
    <mergeCell ref="J260:J261"/>
    <mergeCell ref="K260:K267"/>
    <mergeCell ref="A261:A262"/>
    <mergeCell ref="B261:B262"/>
    <mergeCell ref="C261:C262"/>
    <mergeCell ref="D261:D262"/>
    <mergeCell ref="E261:E262"/>
    <mergeCell ref="A263:A264"/>
    <mergeCell ref="B263:B264"/>
    <mergeCell ref="C263:C264"/>
    <mergeCell ref="P252:P253"/>
    <mergeCell ref="Q252:Q253"/>
    <mergeCell ref="F258:F264"/>
    <mergeCell ref="G258:G259"/>
    <mergeCell ref="H258:H265"/>
    <mergeCell ref="I258:I263"/>
    <mergeCell ref="J258:J259"/>
    <mergeCell ref="K258:K259"/>
    <mergeCell ref="L258:L263"/>
    <mergeCell ref="G260:G272"/>
    <mergeCell ref="C252:C253"/>
    <mergeCell ref="D252:D253"/>
    <mergeCell ref="E252:E253"/>
    <mergeCell ref="M252:M253"/>
    <mergeCell ref="N252:N253"/>
    <mergeCell ref="O252:O253"/>
    <mergeCell ref="A250:A251"/>
    <mergeCell ref="B250:B251"/>
    <mergeCell ref="C250:C251"/>
    <mergeCell ref="D250:D251"/>
    <mergeCell ref="E250:E251"/>
    <mergeCell ref="M250:M251"/>
    <mergeCell ref="I251:I253"/>
    <mergeCell ref="L251:L253"/>
    <mergeCell ref="A252:A253"/>
    <mergeCell ref="B252:B253"/>
    <mergeCell ref="M248:M249"/>
    <mergeCell ref="N248:N249"/>
    <mergeCell ref="O248:O249"/>
    <mergeCell ref="P248:P249"/>
    <mergeCell ref="Q248:Q249"/>
    <mergeCell ref="F249:F253"/>
    <mergeCell ref="N250:N251"/>
    <mergeCell ref="O250:O251"/>
    <mergeCell ref="P250:P251"/>
    <mergeCell ref="Q250:Q251"/>
    <mergeCell ref="O246:O247"/>
    <mergeCell ref="P246:P247"/>
    <mergeCell ref="Q246:Q247"/>
    <mergeCell ref="G247:G253"/>
    <mergeCell ref="A248:A249"/>
    <mergeCell ref="B248:B249"/>
    <mergeCell ref="C248:C249"/>
    <mergeCell ref="D248:D249"/>
    <mergeCell ref="E248:E249"/>
    <mergeCell ref="J248:J253"/>
    <mergeCell ref="Q244:Q245"/>
    <mergeCell ref="H245:H252"/>
    <mergeCell ref="K245:K252"/>
    <mergeCell ref="A246:A247"/>
    <mergeCell ref="B246:B247"/>
    <mergeCell ref="C246:C247"/>
    <mergeCell ref="D246:D247"/>
    <mergeCell ref="E246:E247"/>
    <mergeCell ref="M246:M247"/>
    <mergeCell ref="N246:N247"/>
    <mergeCell ref="A244:A245"/>
    <mergeCell ref="B244:B245"/>
    <mergeCell ref="C244:C245"/>
    <mergeCell ref="D244:D245"/>
    <mergeCell ref="E244:E245"/>
    <mergeCell ref="F244:F248"/>
    <mergeCell ref="N242:N243"/>
    <mergeCell ref="O242:O243"/>
    <mergeCell ref="P242:P243"/>
    <mergeCell ref="Q242:Q243"/>
    <mergeCell ref="G243:G246"/>
    <mergeCell ref="L243:L250"/>
    <mergeCell ref="M244:M245"/>
    <mergeCell ref="N244:N245"/>
    <mergeCell ref="O244:O245"/>
    <mergeCell ref="P244:P245"/>
    <mergeCell ref="Q239:Q240"/>
    <mergeCell ref="H240:H244"/>
    <mergeCell ref="J240:J247"/>
    <mergeCell ref="A242:A243"/>
    <mergeCell ref="B242:B243"/>
    <mergeCell ref="C242:C243"/>
    <mergeCell ref="D242:D243"/>
    <mergeCell ref="E242:E243"/>
    <mergeCell ref="I242:I250"/>
    <mergeCell ref="M242:M243"/>
    <mergeCell ref="D239:D240"/>
    <mergeCell ref="E239:E240"/>
    <mergeCell ref="M239:M240"/>
    <mergeCell ref="N239:N240"/>
    <mergeCell ref="O239:O240"/>
    <mergeCell ref="P239:P240"/>
    <mergeCell ref="A237:A238"/>
    <mergeCell ref="B237:B238"/>
    <mergeCell ref="C237:C238"/>
    <mergeCell ref="D237:D238"/>
    <mergeCell ref="E237:E238"/>
    <mergeCell ref="M237:M238"/>
    <mergeCell ref="K238:K244"/>
    <mergeCell ref="A239:A240"/>
    <mergeCell ref="B239:B240"/>
    <mergeCell ref="C239:C240"/>
    <mergeCell ref="O235:O236"/>
    <mergeCell ref="P235:P236"/>
    <mergeCell ref="Q235:Q236"/>
    <mergeCell ref="F236:F243"/>
    <mergeCell ref="G236:G242"/>
    <mergeCell ref="L236:L242"/>
    <mergeCell ref="N237:N238"/>
    <mergeCell ref="O237:O238"/>
    <mergeCell ref="P237:P238"/>
    <mergeCell ref="Q237:Q238"/>
    <mergeCell ref="P233:P234"/>
    <mergeCell ref="Q233:Q234"/>
    <mergeCell ref="I234:I241"/>
    <mergeCell ref="A235:A236"/>
    <mergeCell ref="B235:B236"/>
    <mergeCell ref="C235:C236"/>
    <mergeCell ref="D235:D236"/>
    <mergeCell ref="E235:E236"/>
    <mergeCell ref="M235:M236"/>
    <mergeCell ref="N235:N236"/>
    <mergeCell ref="A233:A234"/>
    <mergeCell ref="B233:B234"/>
    <mergeCell ref="C233:C234"/>
    <mergeCell ref="D233:D234"/>
    <mergeCell ref="E233:E234"/>
    <mergeCell ref="M233:M234"/>
    <mergeCell ref="C231:C232"/>
    <mergeCell ref="D231:D232"/>
    <mergeCell ref="E231:E232"/>
    <mergeCell ref="M231:M232"/>
    <mergeCell ref="N231:N232"/>
    <mergeCell ref="O231:O232"/>
    <mergeCell ref="F232:F235"/>
    <mergeCell ref="H232:H239"/>
    <mergeCell ref="J232:J239"/>
    <mergeCell ref="L232:L235"/>
    <mergeCell ref="M229:M230"/>
    <mergeCell ref="N229:N230"/>
    <mergeCell ref="O229:O230"/>
    <mergeCell ref="P229:P230"/>
    <mergeCell ref="Q229:Q230"/>
    <mergeCell ref="K230:K237"/>
    <mergeCell ref="P231:P232"/>
    <mergeCell ref="Q231:Q232"/>
    <mergeCell ref="N233:N234"/>
    <mergeCell ref="O233:O234"/>
    <mergeCell ref="L226:L231"/>
    <mergeCell ref="G228:G235"/>
    <mergeCell ref="I228:I233"/>
    <mergeCell ref="A229:A230"/>
    <mergeCell ref="B229:B230"/>
    <mergeCell ref="C229:C230"/>
    <mergeCell ref="D229:D230"/>
    <mergeCell ref="E229:E230"/>
    <mergeCell ref="A231:A232"/>
    <mergeCell ref="B231:B232"/>
    <mergeCell ref="Q222:Q223"/>
    <mergeCell ref="G223:G225"/>
    <mergeCell ref="H223:H225"/>
    <mergeCell ref="I223:I225"/>
    <mergeCell ref="F226:F231"/>
    <mergeCell ref="G226:G227"/>
    <mergeCell ref="H226:H231"/>
    <mergeCell ref="I226:I227"/>
    <mergeCell ref="J226:J231"/>
    <mergeCell ref="K226:K229"/>
    <mergeCell ref="A222:A223"/>
    <mergeCell ref="B222:B223"/>
    <mergeCell ref="C222:C223"/>
    <mergeCell ref="D222:D223"/>
    <mergeCell ref="E222:E223"/>
    <mergeCell ref="M222:M223"/>
    <mergeCell ref="E219:E220"/>
    <mergeCell ref="M219:M220"/>
    <mergeCell ref="N219:N220"/>
    <mergeCell ref="O219:O220"/>
    <mergeCell ref="P219:P220"/>
    <mergeCell ref="Q219:Q220"/>
    <mergeCell ref="F220:F225"/>
    <mergeCell ref="J220:J225"/>
    <mergeCell ref="K220:K225"/>
    <mergeCell ref="L221:L225"/>
    <mergeCell ref="M217:M218"/>
    <mergeCell ref="N217:N218"/>
    <mergeCell ref="O217:O218"/>
    <mergeCell ref="P217:P218"/>
    <mergeCell ref="Q217:Q218"/>
    <mergeCell ref="G218:G222"/>
    <mergeCell ref="H218:H222"/>
    <mergeCell ref="N222:N223"/>
    <mergeCell ref="O222:O223"/>
    <mergeCell ref="P222:P223"/>
    <mergeCell ref="O214:O215"/>
    <mergeCell ref="P214:P215"/>
    <mergeCell ref="Q214:Q215"/>
    <mergeCell ref="F215:F219"/>
    <mergeCell ref="A217:A218"/>
    <mergeCell ref="B217:B218"/>
    <mergeCell ref="C217:C218"/>
    <mergeCell ref="D217:D218"/>
    <mergeCell ref="E217:E218"/>
    <mergeCell ref="L217:L220"/>
    <mergeCell ref="P212:P213"/>
    <mergeCell ref="Q212:Q213"/>
    <mergeCell ref="J213:J219"/>
    <mergeCell ref="A214:A215"/>
    <mergeCell ref="B214:B215"/>
    <mergeCell ref="C214:C215"/>
    <mergeCell ref="D214:D215"/>
    <mergeCell ref="E214:E215"/>
    <mergeCell ref="M214:M215"/>
    <mergeCell ref="N214:N215"/>
    <mergeCell ref="A212:A213"/>
    <mergeCell ref="B212:B213"/>
    <mergeCell ref="C212:C213"/>
    <mergeCell ref="D212:D213"/>
    <mergeCell ref="E212:E213"/>
    <mergeCell ref="K212:K219"/>
    <mergeCell ref="A219:A220"/>
    <mergeCell ref="B219:B220"/>
    <mergeCell ref="C219:C220"/>
    <mergeCell ref="D219:D220"/>
    <mergeCell ref="O210:O211"/>
    <mergeCell ref="P210:P211"/>
    <mergeCell ref="Q210:Q211"/>
    <mergeCell ref="G211:G217"/>
    <mergeCell ref="H211:H217"/>
    <mergeCell ref="I211:I222"/>
    <mergeCell ref="L211:L216"/>
    <mergeCell ref="M212:M213"/>
    <mergeCell ref="N212:N213"/>
    <mergeCell ref="O212:O213"/>
    <mergeCell ref="O207:O208"/>
    <mergeCell ref="P207:P208"/>
    <mergeCell ref="Q207:Q208"/>
    <mergeCell ref="F208:F214"/>
    <mergeCell ref="A210:A211"/>
    <mergeCell ref="B210:B211"/>
    <mergeCell ref="C210:C211"/>
    <mergeCell ref="D210:D211"/>
    <mergeCell ref="E210:E211"/>
    <mergeCell ref="M210:M211"/>
    <mergeCell ref="B207:B208"/>
    <mergeCell ref="C207:C208"/>
    <mergeCell ref="D207:D208"/>
    <mergeCell ref="E207:E208"/>
    <mergeCell ref="M207:M208"/>
    <mergeCell ref="N207:N208"/>
    <mergeCell ref="A205:A206"/>
    <mergeCell ref="B205:B206"/>
    <mergeCell ref="C205:C206"/>
    <mergeCell ref="D205:D206"/>
    <mergeCell ref="E205:E206"/>
    <mergeCell ref="M205:M206"/>
    <mergeCell ref="J206:J212"/>
    <mergeCell ref="K206:K211"/>
    <mergeCell ref="L206:L210"/>
    <mergeCell ref="A207:A208"/>
    <mergeCell ref="O203:O204"/>
    <mergeCell ref="P203:P204"/>
    <mergeCell ref="Q203:Q204"/>
    <mergeCell ref="G204:G210"/>
    <mergeCell ref="I204:I210"/>
    <mergeCell ref="K204:K205"/>
    <mergeCell ref="N205:N206"/>
    <mergeCell ref="O205:O206"/>
    <mergeCell ref="P205:P206"/>
    <mergeCell ref="Q205:Q206"/>
    <mergeCell ref="C203:C204"/>
    <mergeCell ref="D203:D204"/>
    <mergeCell ref="E203:E204"/>
    <mergeCell ref="H203:H210"/>
    <mergeCell ref="M203:M204"/>
    <mergeCell ref="N203:N204"/>
    <mergeCell ref="N210:N211"/>
    <mergeCell ref="A201:A202"/>
    <mergeCell ref="B201:B202"/>
    <mergeCell ref="C201:C202"/>
    <mergeCell ref="D201:D202"/>
    <mergeCell ref="E201:E202"/>
    <mergeCell ref="M201:M202"/>
    <mergeCell ref="F202:F207"/>
    <mergeCell ref="L202:L205"/>
    <mergeCell ref="A203:A204"/>
    <mergeCell ref="B203:B204"/>
    <mergeCell ref="E199:E200"/>
    <mergeCell ref="M199:M200"/>
    <mergeCell ref="N199:N200"/>
    <mergeCell ref="O199:O200"/>
    <mergeCell ref="P199:P200"/>
    <mergeCell ref="Q199:Q200"/>
    <mergeCell ref="G200:G203"/>
    <mergeCell ref="I200:I203"/>
    <mergeCell ref="K200:K203"/>
    <mergeCell ref="N201:N202"/>
    <mergeCell ref="N197:N198"/>
    <mergeCell ref="O197:O198"/>
    <mergeCell ref="P197:P198"/>
    <mergeCell ref="Q197:Q198"/>
    <mergeCell ref="H198:H202"/>
    <mergeCell ref="L198:L201"/>
    <mergeCell ref="O201:O202"/>
    <mergeCell ref="P201:P202"/>
    <mergeCell ref="Q201:Q202"/>
    <mergeCell ref="O195:O196"/>
    <mergeCell ref="P195:P196"/>
    <mergeCell ref="Q195:Q196"/>
    <mergeCell ref="K196:K199"/>
    <mergeCell ref="A197:A198"/>
    <mergeCell ref="B197:B198"/>
    <mergeCell ref="C197:C198"/>
    <mergeCell ref="D197:D198"/>
    <mergeCell ref="E197:E198"/>
    <mergeCell ref="M197:M198"/>
    <mergeCell ref="P193:P194"/>
    <mergeCell ref="Q193:Q194"/>
    <mergeCell ref="L194:L197"/>
    <mergeCell ref="A195:A196"/>
    <mergeCell ref="B195:B196"/>
    <mergeCell ref="C195:C196"/>
    <mergeCell ref="D195:D196"/>
    <mergeCell ref="E195:E196"/>
    <mergeCell ref="M195:M196"/>
    <mergeCell ref="N195:N196"/>
    <mergeCell ref="A193:A194"/>
    <mergeCell ref="B193:B194"/>
    <mergeCell ref="C193:C194"/>
    <mergeCell ref="D193:D194"/>
    <mergeCell ref="E193:E194"/>
    <mergeCell ref="G193:G199"/>
    <mergeCell ref="A199:A200"/>
    <mergeCell ref="B199:B200"/>
    <mergeCell ref="C199:C200"/>
    <mergeCell ref="D199:D200"/>
    <mergeCell ref="O191:O192"/>
    <mergeCell ref="P191:P192"/>
    <mergeCell ref="Q191:Q192"/>
    <mergeCell ref="F192:F201"/>
    <mergeCell ref="H192:H197"/>
    <mergeCell ref="I192:I199"/>
    <mergeCell ref="J192:J205"/>
    <mergeCell ref="M193:M194"/>
    <mergeCell ref="N193:N194"/>
    <mergeCell ref="O193:O194"/>
    <mergeCell ref="D191:D192"/>
    <mergeCell ref="E191:E192"/>
    <mergeCell ref="K191:K195"/>
    <mergeCell ref="L191:L193"/>
    <mergeCell ref="M191:M192"/>
    <mergeCell ref="N191:N192"/>
    <mergeCell ref="A187:A188"/>
    <mergeCell ref="B187:B188"/>
    <mergeCell ref="C187:C188"/>
    <mergeCell ref="D187:D188"/>
    <mergeCell ref="E187:E188"/>
    <mergeCell ref="M187:M188"/>
    <mergeCell ref="G188:G192"/>
    <mergeCell ref="A191:A192"/>
    <mergeCell ref="B191:B192"/>
    <mergeCell ref="C191:C192"/>
    <mergeCell ref="Q185:Q186"/>
    <mergeCell ref="F186:F191"/>
    <mergeCell ref="H186:H191"/>
    <mergeCell ref="I186:I191"/>
    <mergeCell ref="J186:J191"/>
    <mergeCell ref="L186:L190"/>
    <mergeCell ref="N187:N188"/>
    <mergeCell ref="O187:O188"/>
    <mergeCell ref="P187:P188"/>
    <mergeCell ref="Q187:Q188"/>
    <mergeCell ref="Q183:Q184"/>
    <mergeCell ref="K184:K190"/>
    <mergeCell ref="A185:A186"/>
    <mergeCell ref="B185:B186"/>
    <mergeCell ref="C185:C186"/>
    <mergeCell ref="D185:D186"/>
    <mergeCell ref="E185:E186"/>
    <mergeCell ref="M185:M186"/>
    <mergeCell ref="N185:N186"/>
    <mergeCell ref="O185:O186"/>
    <mergeCell ref="Q179:Q180"/>
    <mergeCell ref="H180:H185"/>
    <mergeCell ref="I180:I185"/>
    <mergeCell ref="G182:G187"/>
    <mergeCell ref="A183:A184"/>
    <mergeCell ref="B183:B184"/>
    <mergeCell ref="C183:C184"/>
    <mergeCell ref="D183:D184"/>
    <mergeCell ref="E183:E184"/>
    <mergeCell ref="M183:M184"/>
    <mergeCell ref="J179:J185"/>
    <mergeCell ref="K179:K183"/>
    <mergeCell ref="M179:M180"/>
    <mergeCell ref="N179:N180"/>
    <mergeCell ref="O179:O180"/>
    <mergeCell ref="P179:P180"/>
    <mergeCell ref="N183:N184"/>
    <mergeCell ref="O183:O184"/>
    <mergeCell ref="P183:P184"/>
    <mergeCell ref="P185:P186"/>
    <mergeCell ref="Q174:Q175"/>
    <mergeCell ref="H175:H179"/>
    <mergeCell ref="G176:G180"/>
    <mergeCell ref="F178:F185"/>
    <mergeCell ref="L178:L185"/>
    <mergeCell ref="A179:A180"/>
    <mergeCell ref="B179:B180"/>
    <mergeCell ref="C179:C180"/>
    <mergeCell ref="D179:D180"/>
    <mergeCell ref="E179:E180"/>
    <mergeCell ref="K174:K178"/>
    <mergeCell ref="L174:L177"/>
    <mergeCell ref="M174:M175"/>
    <mergeCell ref="N174:N175"/>
    <mergeCell ref="O174:O175"/>
    <mergeCell ref="P174:P175"/>
    <mergeCell ref="Q168:Q169"/>
    <mergeCell ref="A174:A175"/>
    <mergeCell ref="B174:B175"/>
    <mergeCell ref="C174:C175"/>
    <mergeCell ref="D174:D175"/>
    <mergeCell ref="E174:E175"/>
    <mergeCell ref="F174:F177"/>
    <mergeCell ref="G174:G175"/>
    <mergeCell ref="I174:I178"/>
    <mergeCell ref="J174:J178"/>
    <mergeCell ref="A168:A169"/>
    <mergeCell ref="B168:B169"/>
    <mergeCell ref="C168:C169"/>
    <mergeCell ref="D168:D169"/>
    <mergeCell ref="E168:E169"/>
    <mergeCell ref="M168:M169"/>
    <mergeCell ref="M164:M165"/>
    <mergeCell ref="N164:N165"/>
    <mergeCell ref="O164:O165"/>
    <mergeCell ref="P164:P165"/>
    <mergeCell ref="Q164:Q165"/>
    <mergeCell ref="F165:F169"/>
    <mergeCell ref="K165:K169"/>
    <mergeCell ref="N168:N169"/>
    <mergeCell ref="O168:O169"/>
    <mergeCell ref="P168:P169"/>
    <mergeCell ref="Q162:Q163"/>
    <mergeCell ref="G163:G169"/>
    <mergeCell ref="H163:H169"/>
    <mergeCell ref="I163:I168"/>
    <mergeCell ref="A164:A165"/>
    <mergeCell ref="B164:B165"/>
    <mergeCell ref="C164:C165"/>
    <mergeCell ref="D164:D165"/>
    <mergeCell ref="E164:E165"/>
    <mergeCell ref="J164:J169"/>
    <mergeCell ref="A162:A163"/>
    <mergeCell ref="B162:B163"/>
    <mergeCell ref="C162:C163"/>
    <mergeCell ref="D162:D163"/>
    <mergeCell ref="E162:E163"/>
    <mergeCell ref="M162:M163"/>
    <mergeCell ref="M160:M161"/>
    <mergeCell ref="N160:N161"/>
    <mergeCell ref="O160:O161"/>
    <mergeCell ref="P160:P161"/>
    <mergeCell ref="Q160:Q161"/>
    <mergeCell ref="F161:F164"/>
    <mergeCell ref="L161:L168"/>
    <mergeCell ref="N162:N163"/>
    <mergeCell ref="O162:O163"/>
    <mergeCell ref="P162:P163"/>
    <mergeCell ref="O158:O159"/>
    <mergeCell ref="P158:P159"/>
    <mergeCell ref="Q158:Q159"/>
    <mergeCell ref="G159:G162"/>
    <mergeCell ref="H159:H162"/>
    <mergeCell ref="A160:A161"/>
    <mergeCell ref="B160:B161"/>
    <mergeCell ref="C160:C161"/>
    <mergeCell ref="D160:D161"/>
    <mergeCell ref="E160:E161"/>
    <mergeCell ref="O156:O157"/>
    <mergeCell ref="P156:P157"/>
    <mergeCell ref="Q156:Q157"/>
    <mergeCell ref="J157:J163"/>
    <mergeCell ref="K157:K164"/>
    <mergeCell ref="A158:A159"/>
    <mergeCell ref="B158:B159"/>
    <mergeCell ref="C158:C159"/>
    <mergeCell ref="D158:D159"/>
    <mergeCell ref="E158:E159"/>
    <mergeCell ref="A156:A157"/>
    <mergeCell ref="B156:B157"/>
    <mergeCell ref="C156:C157"/>
    <mergeCell ref="D156:D157"/>
    <mergeCell ref="E156:E157"/>
    <mergeCell ref="M156:M157"/>
    <mergeCell ref="B154:B155"/>
    <mergeCell ref="C154:C155"/>
    <mergeCell ref="D154:D155"/>
    <mergeCell ref="E154:E155"/>
    <mergeCell ref="M154:M155"/>
    <mergeCell ref="N154:N155"/>
    <mergeCell ref="F155:F160"/>
    <mergeCell ref="N156:N157"/>
    <mergeCell ref="M158:M159"/>
    <mergeCell ref="N158:N159"/>
    <mergeCell ref="M152:M153"/>
    <mergeCell ref="N152:N153"/>
    <mergeCell ref="O152:O153"/>
    <mergeCell ref="P152:P153"/>
    <mergeCell ref="Q152:Q153"/>
    <mergeCell ref="I153:I162"/>
    <mergeCell ref="L153:L160"/>
    <mergeCell ref="O154:O155"/>
    <mergeCell ref="P154:P155"/>
    <mergeCell ref="Q154:Q155"/>
    <mergeCell ref="L150:L152"/>
    <mergeCell ref="A152:A153"/>
    <mergeCell ref="B152:B153"/>
    <mergeCell ref="C152:C153"/>
    <mergeCell ref="D152:D153"/>
    <mergeCell ref="E152:E153"/>
    <mergeCell ref="A149:A150"/>
    <mergeCell ref="B149:B150"/>
    <mergeCell ref="C149:C150"/>
    <mergeCell ref="D149:D150"/>
    <mergeCell ref="E149:E150"/>
    <mergeCell ref="K149:K156"/>
    <mergeCell ref="F150:F154"/>
    <mergeCell ref="G150:G158"/>
    <mergeCell ref="H150:H158"/>
    <mergeCell ref="A154:A155"/>
    <mergeCell ref="C147:C148"/>
    <mergeCell ref="D147:D148"/>
    <mergeCell ref="E147:E148"/>
    <mergeCell ref="M147:M148"/>
    <mergeCell ref="N147:N148"/>
    <mergeCell ref="O147:O148"/>
    <mergeCell ref="J148:J156"/>
    <mergeCell ref="M149:M150"/>
    <mergeCell ref="N149:N150"/>
    <mergeCell ref="O149:O150"/>
    <mergeCell ref="M145:M146"/>
    <mergeCell ref="N145:N146"/>
    <mergeCell ref="O145:O146"/>
    <mergeCell ref="P145:P146"/>
    <mergeCell ref="Q145:Q146"/>
    <mergeCell ref="G146:G149"/>
    <mergeCell ref="P147:P148"/>
    <mergeCell ref="Q147:Q148"/>
    <mergeCell ref="P149:P150"/>
    <mergeCell ref="Q149:Q150"/>
    <mergeCell ref="K143:K148"/>
    <mergeCell ref="L143:L149"/>
    <mergeCell ref="A145:A146"/>
    <mergeCell ref="B145:B146"/>
    <mergeCell ref="C145:C146"/>
    <mergeCell ref="D145:D146"/>
    <mergeCell ref="E145:E146"/>
    <mergeCell ref="I145:I152"/>
    <mergeCell ref="A147:A148"/>
    <mergeCell ref="B147:B148"/>
    <mergeCell ref="P139:P140"/>
    <mergeCell ref="Q139:Q140"/>
    <mergeCell ref="G140:G142"/>
    <mergeCell ref="I140:I142"/>
    <mergeCell ref="H141:H142"/>
    <mergeCell ref="F143:F149"/>
    <mergeCell ref="G143:G145"/>
    <mergeCell ref="H143:H149"/>
    <mergeCell ref="I143:I144"/>
    <mergeCell ref="J143:J147"/>
    <mergeCell ref="F138:F142"/>
    <mergeCell ref="J138:J142"/>
    <mergeCell ref="A139:A140"/>
    <mergeCell ref="B139:B140"/>
    <mergeCell ref="C139:C140"/>
    <mergeCell ref="D139:D140"/>
    <mergeCell ref="E139:E140"/>
    <mergeCell ref="M136:M137"/>
    <mergeCell ref="N136:N137"/>
    <mergeCell ref="O136:O137"/>
    <mergeCell ref="P136:P137"/>
    <mergeCell ref="Q136:Q137"/>
    <mergeCell ref="K137:K142"/>
    <mergeCell ref="L137:L142"/>
    <mergeCell ref="M139:M140"/>
    <mergeCell ref="N139:N140"/>
    <mergeCell ref="O139:O140"/>
    <mergeCell ref="N134:N135"/>
    <mergeCell ref="O134:O135"/>
    <mergeCell ref="P134:P135"/>
    <mergeCell ref="Q134:Q135"/>
    <mergeCell ref="K135:K136"/>
    <mergeCell ref="A136:A137"/>
    <mergeCell ref="B136:B137"/>
    <mergeCell ref="C136:C137"/>
    <mergeCell ref="D136:D137"/>
    <mergeCell ref="E136:E137"/>
    <mergeCell ref="A134:A135"/>
    <mergeCell ref="B134:B135"/>
    <mergeCell ref="C134:C135"/>
    <mergeCell ref="D134:D135"/>
    <mergeCell ref="E134:E135"/>
    <mergeCell ref="M134:M135"/>
    <mergeCell ref="A132:A133"/>
    <mergeCell ref="B132:B133"/>
    <mergeCell ref="C132:C133"/>
    <mergeCell ref="D132:D133"/>
    <mergeCell ref="E132:E133"/>
    <mergeCell ref="M132:M133"/>
    <mergeCell ref="G133:G139"/>
    <mergeCell ref="H133:H140"/>
    <mergeCell ref="I133:I139"/>
    <mergeCell ref="L133:L136"/>
    <mergeCell ref="N130:N131"/>
    <mergeCell ref="O130:O131"/>
    <mergeCell ref="P130:P131"/>
    <mergeCell ref="Q130:Q131"/>
    <mergeCell ref="F131:F137"/>
    <mergeCell ref="J131:J137"/>
    <mergeCell ref="N132:N133"/>
    <mergeCell ref="O132:O133"/>
    <mergeCell ref="P132:P133"/>
    <mergeCell ref="Q132:Q133"/>
    <mergeCell ref="O127:O128"/>
    <mergeCell ref="P127:P128"/>
    <mergeCell ref="Q127:Q128"/>
    <mergeCell ref="K128:K134"/>
    <mergeCell ref="A130:A131"/>
    <mergeCell ref="B130:B131"/>
    <mergeCell ref="C130:C131"/>
    <mergeCell ref="D130:D131"/>
    <mergeCell ref="E130:E131"/>
    <mergeCell ref="M130:M131"/>
    <mergeCell ref="O125:O126"/>
    <mergeCell ref="P125:P126"/>
    <mergeCell ref="Q125:Q126"/>
    <mergeCell ref="H126:H132"/>
    <mergeCell ref="A127:A128"/>
    <mergeCell ref="B127:B128"/>
    <mergeCell ref="C127:C128"/>
    <mergeCell ref="D127:D128"/>
    <mergeCell ref="E127:E128"/>
    <mergeCell ref="M127:M128"/>
    <mergeCell ref="B125:B126"/>
    <mergeCell ref="C125:C126"/>
    <mergeCell ref="D125:D126"/>
    <mergeCell ref="E125:E126"/>
    <mergeCell ref="M125:M126"/>
    <mergeCell ref="N125:N126"/>
    <mergeCell ref="A123:A124"/>
    <mergeCell ref="B123:B124"/>
    <mergeCell ref="C123:C124"/>
    <mergeCell ref="D123:D124"/>
    <mergeCell ref="E123:E124"/>
    <mergeCell ref="M123:M124"/>
    <mergeCell ref="I124:I132"/>
    <mergeCell ref="J124:J130"/>
    <mergeCell ref="L124:L132"/>
    <mergeCell ref="A125:A126"/>
    <mergeCell ref="O121:O122"/>
    <mergeCell ref="P121:P122"/>
    <mergeCell ref="Q121:Q122"/>
    <mergeCell ref="F122:F130"/>
    <mergeCell ref="I122:I123"/>
    <mergeCell ref="L122:L123"/>
    <mergeCell ref="N123:N124"/>
    <mergeCell ref="O123:O124"/>
    <mergeCell ref="P123:P124"/>
    <mergeCell ref="Q123:Q124"/>
    <mergeCell ref="C121:C122"/>
    <mergeCell ref="D121:D122"/>
    <mergeCell ref="E121:E122"/>
    <mergeCell ref="K121:K127"/>
    <mergeCell ref="M121:M122"/>
    <mergeCell ref="N121:N122"/>
    <mergeCell ref="N127:N128"/>
    <mergeCell ref="A119:A120"/>
    <mergeCell ref="B119:B120"/>
    <mergeCell ref="C119:C120"/>
    <mergeCell ref="D119:D120"/>
    <mergeCell ref="E119:E120"/>
    <mergeCell ref="M119:M120"/>
    <mergeCell ref="G120:G132"/>
    <mergeCell ref="H120:H125"/>
    <mergeCell ref="A121:A122"/>
    <mergeCell ref="B121:B122"/>
    <mergeCell ref="O117:O118"/>
    <mergeCell ref="P117:P118"/>
    <mergeCell ref="Q117:Q118"/>
    <mergeCell ref="I118:I121"/>
    <mergeCell ref="J118:J123"/>
    <mergeCell ref="L118:L121"/>
    <mergeCell ref="N119:N120"/>
    <mergeCell ref="O119:O120"/>
    <mergeCell ref="P119:P120"/>
    <mergeCell ref="Q119:Q120"/>
    <mergeCell ref="A117:A118"/>
    <mergeCell ref="B117:B118"/>
    <mergeCell ref="C117:C118"/>
    <mergeCell ref="D117:D118"/>
    <mergeCell ref="E117:E118"/>
    <mergeCell ref="M117:M118"/>
    <mergeCell ref="M115:M116"/>
    <mergeCell ref="N115:N116"/>
    <mergeCell ref="O115:O116"/>
    <mergeCell ref="P115:P116"/>
    <mergeCell ref="Q115:Q116"/>
    <mergeCell ref="F116:F121"/>
    <mergeCell ref="G116:G119"/>
    <mergeCell ref="H116:H119"/>
    <mergeCell ref="K116:K119"/>
    <mergeCell ref="N117:N118"/>
    <mergeCell ref="N113:N114"/>
    <mergeCell ref="O113:O114"/>
    <mergeCell ref="P113:P114"/>
    <mergeCell ref="Q113:Q114"/>
    <mergeCell ref="L114:L117"/>
    <mergeCell ref="A115:A116"/>
    <mergeCell ref="B115:B116"/>
    <mergeCell ref="C115:C116"/>
    <mergeCell ref="D115:D116"/>
    <mergeCell ref="E115:E116"/>
    <mergeCell ref="O111:O112"/>
    <mergeCell ref="P111:P112"/>
    <mergeCell ref="Q111:Q112"/>
    <mergeCell ref="K112:K115"/>
    <mergeCell ref="A113:A114"/>
    <mergeCell ref="B113:B114"/>
    <mergeCell ref="C113:C114"/>
    <mergeCell ref="D113:D114"/>
    <mergeCell ref="E113:E114"/>
    <mergeCell ref="M113:M114"/>
    <mergeCell ref="A111:A112"/>
    <mergeCell ref="B111:B112"/>
    <mergeCell ref="C111:C112"/>
    <mergeCell ref="D111:D112"/>
    <mergeCell ref="E111:E112"/>
    <mergeCell ref="L111:L113"/>
    <mergeCell ref="N108:N109"/>
    <mergeCell ref="O108:O109"/>
    <mergeCell ref="P108:P109"/>
    <mergeCell ref="Q108:Q109"/>
    <mergeCell ref="G109:G115"/>
    <mergeCell ref="H109:H115"/>
    <mergeCell ref="I109:I117"/>
    <mergeCell ref="J109:J117"/>
    <mergeCell ref="M111:M112"/>
    <mergeCell ref="N111:N112"/>
    <mergeCell ref="Q106:Q107"/>
    <mergeCell ref="F107:F115"/>
    <mergeCell ref="A108:A109"/>
    <mergeCell ref="B108:B109"/>
    <mergeCell ref="C108:C109"/>
    <mergeCell ref="D108:D109"/>
    <mergeCell ref="E108:E109"/>
    <mergeCell ref="K108:K111"/>
    <mergeCell ref="L108:L110"/>
    <mergeCell ref="M108:M109"/>
    <mergeCell ref="G103:G108"/>
    <mergeCell ref="I103:I108"/>
    <mergeCell ref="K103:K107"/>
    <mergeCell ref="L103:L107"/>
    <mergeCell ref="A106:A107"/>
    <mergeCell ref="B106:B107"/>
    <mergeCell ref="C106:C107"/>
    <mergeCell ref="D106:D107"/>
    <mergeCell ref="E106:E107"/>
    <mergeCell ref="J102:J108"/>
    <mergeCell ref="M102:M103"/>
    <mergeCell ref="N102:N103"/>
    <mergeCell ref="O102:O103"/>
    <mergeCell ref="P102:P103"/>
    <mergeCell ref="Q102:Q103"/>
    <mergeCell ref="M106:M107"/>
    <mergeCell ref="N106:N107"/>
    <mergeCell ref="O106:O107"/>
    <mergeCell ref="P106:P107"/>
    <mergeCell ref="F101:F106"/>
    <mergeCell ref="A102:A103"/>
    <mergeCell ref="B102:B103"/>
    <mergeCell ref="C102:C103"/>
    <mergeCell ref="D102:D103"/>
    <mergeCell ref="E102:E103"/>
    <mergeCell ref="E97:E98"/>
    <mergeCell ref="J97:J101"/>
    <mergeCell ref="M97:M98"/>
    <mergeCell ref="N97:N98"/>
    <mergeCell ref="O97:O98"/>
    <mergeCell ref="P97:P98"/>
    <mergeCell ref="G98:G102"/>
    <mergeCell ref="K98:K102"/>
    <mergeCell ref="L98:L102"/>
    <mergeCell ref="H99:H108"/>
    <mergeCell ref="M95:M96"/>
    <mergeCell ref="N95:N96"/>
    <mergeCell ref="O95:O96"/>
    <mergeCell ref="P95:P96"/>
    <mergeCell ref="Q95:Q96"/>
    <mergeCell ref="I96:I101"/>
    <mergeCell ref="Q97:Q98"/>
    <mergeCell ref="A95:A96"/>
    <mergeCell ref="B95:B96"/>
    <mergeCell ref="C95:C96"/>
    <mergeCell ref="D95:D96"/>
    <mergeCell ref="E95:E96"/>
    <mergeCell ref="F95:F100"/>
    <mergeCell ref="A97:A98"/>
    <mergeCell ref="B97:B98"/>
    <mergeCell ref="C97:C98"/>
    <mergeCell ref="D97:D98"/>
    <mergeCell ref="O86:O87"/>
    <mergeCell ref="P86:P87"/>
    <mergeCell ref="Q86:Q87"/>
    <mergeCell ref="F92:F94"/>
    <mergeCell ref="G92:G97"/>
    <mergeCell ref="I92:I95"/>
    <mergeCell ref="J92:J96"/>
    <mergeCell ref="K92:K97"/>
    <mergeCell ref="L92:L97"/>
    <mergeCell ref="H93:H98"/>
    <mergeCell ref="A86:A87"/>
    <mergeCell ref="B86:B87"/>
    <mergeCell ref="C86:C87"/>
    <mergeCell ref="D86:D87"/>
    <mergeCell ref="E86:E87"/>
    <mergeCell ref="L86:L87"/>
    <mergeCell ref="N84:N85"/>
    <mergeCell ref="O84:O85"/>
    <mergeCell ref="P84:P85"/>
    <mergeCell ref="Q84:Q85"/>
    <mergeCell ref="F85:F87"/>
    <mergeCell ref="G85:G87"/>
    <mergeCell ref="H85:H87"/>
    <mergeCell ref="J85:J87"/>
    <mergeCell ref="M86:M87"/>
    <mergeCell ref="N86:N87"/>
    <mergeCell ref="A82:A83"/>
    <mergeCell ref="B82:B83"/>
    <mergeCell ref="C82:C83"/>
    <mergeCell ref="D82:D83"/>
    <mergeCell ref="E82:E83"/>
    <mergeCell ref="M82:M83"/>
    <mergeCell ref="I83:I87"/>
    <mergeCell ref="A84:A85"/>
    <mergeCell ref="B84:B85"/>
    <mergeCell ref="C84:C85"/>
    <mergeCell ref="N79:N80"/>
    <mergeCell ref="O79:O80"/>
    <mergeCell ref="P79:P80"/>
    <mergeCell ref="Q79:Q80"/>
    <mergeCell ref="H80:H84"/>
    <mergeCell ref="K80:K86"/>
    <mergeCell ref="N82:N83"/>
    <mergeCell ref="O82:O83"/>
    <mergeCell ref="P82:P83"/>
    <mergeCell ref="Q82:Q83"/>
    <mergeCell ref="B79:B80"/>
    <mergeCell ref="C79:C80"/>
    <mergeCell ref="D79:D80"/>
    <mergeCell ref="E79:E80"/>
    <mergeCell ref="L79:L85"/>
    <mergeCell ref="M79:M80"/>
    <mergeCell ref="D84:D85"/>
    <mergeCell ref="E84:E85"/>
    <mergeCell ref="M84:M85"/>
    <mergeCell ref="A77:A78"/>
    <mergeCell ref="B77:B78"/>
    <mergeCell ref="C77:C78"/>
    <mergeCell ref="D77:D78"/>
    <mergeCell ref="E77:E78"/>
    <mergeCell ref="M77:M78"/>
    <mergeCell ref="F78:F84"/>
    <mergeCell ref="G78:G84"/>
    <mergeCell ref="J78:J84"/>
    <mergeCell ref="A79:A80"/>
    <mergeCell ref="N75:N76"/>
    <mergeCell ref="O75:O76"/>
    <mergeCell ref="P75:P76"/>
    <mergeCell ref="Q75:Q76"/>
    <mergeCell ref="H76:H79"/>
    <mergeCell ref="I76:I82"/>
    <mergeCell ref="N77:N78"/>
    <mergeCell ref="O77:O78"/>
    <mergeCell ref="P77:P78"/>
    <mergeCell ref="Q77:Q78"/>
    <mergeCell ref="O73:O74"/>
    <mergeCell ref="P73:P74"/>
    <mergeCell ref="Q73:Q74"/>
    <mergeCell ref="G74:G77"/>
    <mergeCell ref="A75:A76"/>
    <mergeCell ref="B75:B76"/>
    <mergeCell ref="C75:C76"/>
    <mergeCell ref="D75:D76"/>
    <mergeCell ref="E75:E76"/>
    <mergeCell ref="M75:M76"/>
    <mergeCell ref="P71:P72"/>
    <mergeCell ref="Q71:Q72"/>
    <mergeCell ref="K72:K79"/>
    <mergeCell ref="A73:A74"/>
    <mergeCell ref="B73:B74"/>
    <mergeCell ref="C73:C74"/>
    <mergeCell ref="D73:D74"/>
    <mergeCell ref="E73:E74"/>
    <mergeCell ref="M73:M74"/>
    <mergeCell ref="N73:N74"/>
    <mergeCell ref="A71:A72"/>
    <mergeCell ref="B71:B72"/>
    <mergeCell ref="C71:C72"/>
    <mergeCell ref="D71:D72"/>
    <mergeCell ref="E71:E72"/>
    <mergeCell ref="M71:M72"/>
    <mergeCell ref="E69:E70"/>
    <mergeCell ref="M69:M70"/>
    <mergeCell ref="N69:N70"/>
    <mergeCell ref="O69:O70"/>
    <mergeCell ref="P69:P70"/>
    <mergeCell ref="Q69:Q70"/>
    <mergeCell ref="F70:F77"/>
    <mergeCell ref="L70:L78"/>
    <mergeCell ref="N71:N72"/>
    <mergeCell ref="O71:O72"/>
    <mergeCell ref="A67:A68"/>
    <mergeCell ref="B67:B68"/>
    <mergeCell ref="C67:C68"/>
    <mergeCell ref="D67:D68"/>
    <mergeCell ref="E67:E68"/>
    <mergeCell ref="M67:M68"/>
    <mergeCell ref="H68:H75"/>
    <mergeCell ref="I68:I75"/>
    <mergeCell ref="A69:A70"/>
    <mergeCell ref="B69:B70"/>
    <mergeCell ref="P65:P66"/>
    <mergeCell ref="Q65:Q66"/>
    <mergeCell ref="G66:G73"/>
    <mergeCell ref="J66:J77"/>
    <mergeCell ref="K66:K71"/>
    <mergeCell ref="L66:L69"/>
    <mergeCell ref="N67:N68"/>
    <mergeCell ref="O67:O68"/>
    <mergeCell ref="P67:P68"/>
    <mergeCell ref="Q67:Q68"/>
    <mergeCell ref="A65:A66"/>
    <mergeCell ref="B65:B66"/>
    <mergeCell ref="C65:C66"/>
    <mergeCell ref="D65:D66"/>
    <mergeCell ref="E65:E66"/>
    <mergeCell ref="M65:M66"/>
    <mergeCell ref="B63:B64"/>
    <mergeCell ref="C63:C64"/>
    <mergeCell ref="D63:D64"/>
    <mergeCell ref="E63:E64"/>
    <mergeCell ref="M63:M64"/>
    <mergeCell ref="N63:N64"/>
    <mergeCell ref="F64:F69"/>
    <mergeCell ref="N65:N66"/>
    <mergeCell ref="C69:C70"/>
    <mergeCell ref="D69:D70"/>
    <mergeCell ref="M61:M62"/>
    <mergeCell ref="N61:N62"/>
    <mergeCell ref="O61:O62"/>
    <mergeCell ref="P61:P62"/>
    <mergeCell ref="Q61:Q62"/>
    <mergeCell ref="G62:G65"/>
    <mergeCell ref="O63:O64"/>
    <mergeCell ref="P63:P64"/>
    <mergeCell ref="Q63:Q64"/>
    <mergeCell ref="O65:O66"/>
    <mergeCell ref="K59:K65"/>
    <mergeCell ref="L59:L65"/>
    <mergeCell ref="A61:A62"/>
    <mergeCell ref="B61:B62"/>
    <mergeCell ref="C61:C62"/>
    <mergeCell ref="D61:D62"/>
    <mergeCell ref="E61:E62"/>
    <mergeCell ref="H61:H67"/>
    <mergeCell ref="I61:I67"/>
    <mergeCell ref="A63:A64"/>
    <mergeCell ref="Q55:Q56"/>
    <mergeCell ref="G56:G58"/>
    <mergeCell ref="H56:H58"/>
    <mergeCell ref="I57:I58"/>
    <mergeCell ref="K57:K58"/>
    <mergeCell ref="F59:F63"/>
    <mergeCell ref="G59:G61"/>
    <mergeCell ref="H59:H60"/>
    <mergeCell ref="I59:I60"/>
    <mergeCell ref="J59:J65"/>
    <mergeCell ref="D55:D56"/>
    <mergeCell ref="E55:E56"/>
    <mergeCell ref="M55:M56"/>
    <mergeCell ref="N55:N56"/>
    <mergeCell ref="O55:O56"/>
    <mergeCell ref="P55:P56"/>
    <mergeCell ref="A53:A54"/>
    <mergeCell ref="B53:B54"/>
    <mergeCell ref="C53:C54"/>
    <mergeCell ref="D53:D54"/>
    <mergeCell ref="E53:E54"/>
    <mergeCell ref="M53:M54"/>
    <mergeCell ref="L54:L58"/>
    <mergeCell ref="A55:A56"/>
    <mergeCell ref="B55:B56"/>
    <mergeCell ref="C55:C56"/>
    <mergeCell ref="N51:N52"/>
    <mergeCell ref="O51:O52"/>
    <mergeCell ref="P51:P52"/>
    <mergeCell ref="Q51:Q52"/>
    <mergeCell ref="F52:F58"/>
    <mergeCell ref="J52:J58"/>
    <mergeCell ref="N53:N54"/>
    <mergeCell ref="O53:O54"/>
    <mergeCell ref="P53:P54"/>
    <mergeCell ref="Q53:Q54"/>
    <mergeCell ref="Q49:Q50"/>
    <mergeCell ref="G50:G55"/>
    <mergeCell ref="H50:H55"/>
    <mergeCell ref="I50:I56"/>
    <mergeCell ref="A51:A52"/>
    <mergeCell ref="B51:B52"/>
    <mergeCell ref="C51:C52"/>
    <mergeCell ref="D51:D52"/>
    <mergeCell ref="E51:E52"/>
    <mergeCell ref="M51:M52"/>
    <mergeCell ref="A49:A50"/>
    <mergeCell ref="B49:B50"/>
    <mergeCell ref="C49:C50"/>
    <mergeCell ref="D49:D50"/>
    <mergeCell ref="E49:E50"/>
    <mergeCell ref="M49:M50"/>
    <mergeCell ref="M47:M48"/>
    <mergeCell ref="N47:N48"/>
    <mergeCell ref="O47:O48"/>
    <mergeCell ref="P47:P48"/>
    <mergeCell ref="Q47:Q48"/>
    <mergeCell ref="K48:K56"/>
    <mergeCell ref="L48:L53"/>
    <mergeCell ref="N49:N50"/>
    <mergeCell ref="O49:O50"/>
    <mergeCell ref="P49:P50"/>
    <mergeCell ref="N45:N46"/>
    <mergeCell ref="O45:O46"/>
    <mergeCell ref="P45:P46"/>
    <mergeCell ref="Q45:Q46"/>
    <mergeCell ref="K46:K47"/>
    <mergeCell ref="A47:A48"/>
    <mergeCell ref="B47:B48"/>
    <mergeCell ref="C47:C48"/>
    <mergeCell ref="D47:D48"/>
    <mergeCell ref="E47:E48"/>
    <mergeCell ref="P43:P44"/>
    <mergeCell ref="Q43:Q44"/>
    <mergeCell ref="F44:F51"/>
    <mergeCell ref="J44:J51"/>
    <mergeCell ref="A45:A46"/>
    <mergeCell ref="B45:B46"/>
    <mergeCell ref="C45:C46"/>
    <mergeCell ref="D45:D46"/>
    <mergeCell ref="E45:E46"/>
    <mergeCell ref="M45:M46"/>
    <mergeCell ref="A43:A44"/>
    <mergeCell ref="B43:B44"/>
    <mergeCell ref="C43:C44"/>
    <mergeCell ref="D43:D44"/>
    <mergeCell ref="E43:E44"/>
    <mergeCell ref="M43:M44"/>
    <mergeCell ref="M41:M42"/>
    <mergeCell ref="N41:N42"/>
    <mergeCell ref="O41:O42"/>
    <mergeCell ref="P41:P42"/>
    <mergeCell ref="Q41:Q42"/>
    <mergeCell ref="G42:G49"/>
    <mergeCell ref="H42:H49"/>
    <mergeCell ref="I42:I49"/>
    <mergeCell ref="N43:N44"/>
    <mergeCell ref="O43:O44"/>
    <mergeCell ref="N38:N39"/>
    <mergeCell ref="O38:O39"/>
    <mergeCell ref="P38:P39"/>
    <mergeCell ref="Q38:Q39"/>
    <mergeCell ref="L39:L46"/>
    <mergeCell ref="A41:A42"/>
    <mergeCell ref="B41:B42"/>
    <mergeCell ref="C41:C42"/>
    <mergeCell ref="D41:D42"/>
    <mergeCell ref="E41:E42"/>
    <mergeCell ref="A38:A39"/>
    <mergeCell ref="B38:B39"/>
    <mergeCell ref="C38:C39"/>
    <mergeCell ref="D38:D39"/>
    <mergeCell ref="E38:E39"/>
    <mergeCell ref="M38:M39"/>
    <mergeCell ref="N36:N37"/>
    <mergeCell ref="O36:O37"/>
    <mergeCell ref="P36:P37"/>
    <mergeCell ref="Q36:Q37"/>
    <mergeCell ref="F37:F43"/>
    <mergeCell ref="G37:G41"/>
    <mergeCell ref="H37:H41"/>
    <mergeCell ref="J37:J43"/>
    <mergeCell ref="K37:K45"/>
    <mergeCell ref="L37:L38"/>
    <mergeCell ref="P34:P35"/>
    <mergeCell ref="Q34:Q35"/>
    <mergeCell ref="K35:K36"/>
    <mergeCell ref="A36:A37"/>
    <mergeCell ref="B36:B37"/>
    <mergeCell ref="C36:C37"/>
    <mergeCell ref="D36:D37"/>
    <mergeCell ref="E36:E37"/>
    <mergeCell ref="I36:I41"/>
    <mergeCell ref="M36:M37"/>
    <mergeCell ref="A34:A35"/>
    <mergeCell ref="B34:B35"/>
    <mergeCell ref="C34:C35"/>
    <mergeCell ref="D34:D35"/>
    <mergeCell ref="E34:E35"/>
    <mergeCell ref="M34:M35"/>
    <mergeCell ref="M32:M33"/>
    <mergeCell ref="N32:N33"/>
    <mergeCell ref="O32:O33"/>
    <mergeCell ref="P32:P33"/>
    <mergeCell ref="Q32:Q33"/>
    <mergeCell ref="G33:G36"/>
    <mergeCell ref="H33:H36"/>
    <mergeCell ref="L33:L36"/>
    <mergeCell ref="N34:N35"/>
    <mergeCell ref="O34:O35"/>
    <mergeCell ref="P30:P31"/>
    <mergeCell ref="Q30:Q31"/>
    <mergeCell ref="F31:F36"/>
    <mergeCell ref="K31:K34"/>
    <mergeCell ref="A32:A33"/>
    <mergeCell ref="B32:B33"/>
    <mergeCell ref="C32:C33"/>
    <mergeCell ref="D32:D33"/>
    <mergeCell ref="E32:E33"/>
    <mergeCell ref="I32:I35"/>
    <mergeCell ref="C30:C31"/>
    <mergeCell ref="D30:D31"/>
    <mergeCell ref="E30:E31"/>
    <mergeCell ref="M30:M31"/>
    <mergeCell ref="N30:N31"/>
    <mergeCell ref="O30:O31"/>
    <mergeCell ref="A28:A29"/>
    <mergeCell ref="B28:B29"/>
    <mergeCell ref="C28:C29"/>
    <mergeCell ref="D28:D29"/>
    <mergeCell ref="E28:E29"/>
    <mergeCell ref="M28:M29"/>
    <mergeCell ref="J29:J36"/>
    <mergeCell ref="L29:L32"/>
    <mergeCell ref="A30:A31"/>
    <mergeCell ref="B30:B31"/>
    <mergeCell ref="M26:M27"/>
    <mergeCell ref="N26:N27"/>
    <mergeCell ref="O26:O27"/>
    <mergeCell ref="P26:P27"/>
    <mergeCell ref="Q26:Q27"/>
    <mergeCell ref="K27:K30"/>
    <mergeCell ref="N28:N29"/>
    <mergeCell ref="O28:O29"/>
    <mergeCell ref="P28:P29"/>
    <mergeCell ref="Q28:Q29"/>
    <mergeCell ref="Q24:Q25"/>
    <mergeCell ref="G25:G32"/>
    <mergeCell ref="H25:H32"/>
    <mergeCell ref="I25:I31"/>
    <mergeCell ref="L25:L28"/>
    <mergeCell ref="A26:A27"/>
    <mergeCell ref="B26:B27"/>
    <mergeCell ref="C26:C27"/>
    <mergeCell ref="D26:D27"/>
    <mergeCell ref="E26:E27"/>
    <mergeCell ref="A24:A25"/>
    <mergeCell ref="B24:B25"/>
    <mergeCell ref="C24:C25"/>
    <mergeCell ref="D24:D25"/>
    <mergeCell ref="E24:E25"/>
    <mergeCell ref="M24:M25"/>
    <mergeCell ref="O21:O22"/>
    <mergeCell ref="P21:P22"/>
    <mergeCell ref="Q21:Q22"/>
    <mergeCell ref="J22:J28"/>
    <mergeCell ref="F23:F30"/>
    <mergeCell ref="K23:K26"/>
    <mergeCell ref="L23:L24"/>
    <mergeCell ref="N24:N25"/>
    <mergeCell ref="O24:O25"/>
    <mergeCell ref="P24:P25"/>
    <mergeCell ref="A21:A22"/>
    <mergeCell ref="B21:B22"/>
    <mergeCell ref="C21:C22"/>
    <mergeCell ref="D21:D22"/>
    <mergeCell ref="E21:E22"/>
    <mergeCell ref="M21:M22"/>
    <mergeCell ref="C18:C19"/>
    <mergeCell ref="D18:D19"/>
    <mergeCell ref="E18:E19"/>
    <mergeCell ref="L18:L22"/>
    <mergeCell ref="M18:M19"/>
    <mergeCell ref="N18:N19"/>
    <mergeCell ref="G19:G24"/>
    <mergeCell ref="I19:I24"/>
    <mergeCell ref="H20:H24"/>
    <mergeCell ref="N21:N22"/>
    <mergeCell ref="A16:A17"/>
    <mergeCell ref="B16:B17"/>
    <mergeCell ref="C16:C17"/>
    <mergeCell ref="D16:D17"/>
    <mergeCell ref="E16:E17"/>
    <mergeCell ref="M16:M17"/>
    <mergeCell ref="F17:F22"/>
    <mergeCell ref="J17:J21"/>
    <mergeCell ref="A18:A19"/>
    <mergeCell ref="B18:B19"/>
    <mergeCell ref="E14:E15"/>
    <mergeCell ref="M14:M15"/>
    <mergeCell ref="N14:N15"/>
    <mergeCell ref="O14:O15"/>
    <mergeCell ref="P14:P15"/>
    <mergeCell ref="Q14:Q15"/>
    <mergeCell ref="K15:K22"/>
    <mergeCell ref="N16:N17"/>
    <mergeCell ref="O16:O17"/>
    <mergeCell ref="P16:P17"/>
    <mergeCell ref="N11:N13"/>
    <mergeCell ref="O11:O13"/>
    <mergeCell ref="P11:P13"/>
    <mergeCell ref="Q11:Q13"/>
    <mergeCell ref="H12:H19"/>
    <mergeCell ref="I13:I18"/>
    <mergeCell ref="Q16:Q17"/>
    <mergeCell ref="O18:O19"/>
    <mergeCell ref="P18:P19"/>
    <mergeCell ref="Q18:Q19"/>
    <mergeCell ref="A11:A13"/>
    <mergeCell ref="B11:B13"/>
    <mergeCell ref="C11:C13"/>
    <mergeCell ref="D11:D13"/>
    <mergeCell ref="E11:E13"/>
    <mergeCell ref="G11:G18"/>
    <mergeCell ref="A14:A15"/>
    <mergeCell ref="B14:B15"/>
    <mergeCell ref="C14:C15"/>
    <mergeCell ref="D14:D15"/>
    <mergeCell ref="M7:M8"/>
    <mergeCell ref="N7:N8"/>
    <mergeCell ref="O7:O8"/>
    <mergeCell ref="P7:P8"/>
    <mergeCell ref="Q7:Q8"/>
    <mergeCell ref="F8:F16"/>
    <mergeCell ref="J8:J16"/>
    <mergeCell ref="K8:K14"/>
    <mergeCell ref="L10:L17"/>
    <mergeCell ref="M11:M13"/>
    <mergeCell ref="L4:L9"/>
    <mergeCell ref="H6:H11"/>
    <mergeCell ref="I6:I11"/>
    <mergeCell ref="K6:K7"/>
    <mergeCell ref="A7:A8"/>
    <mergeCell ref="B7:B8"/>
    <mergeCell ref="C7:C8"/>
    <mergeCell ref="D7:D8"/>
    <mergeCell ref="E7:E8"/>
    <mergeCell ref="G7:G10"/>
    <mergeCell ref="F4:F7"/>
    <mergeCell ref="G4:G6"/>
    <mergeCell ref="H4:H5"/>
    <mergeCell ref="I4:I5"/>
    <mergeCell ref="J4:J7"/>
    <mergeCell ref="K4:K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EPG Europa Europa Nov 2022</vt:lpstr>
      <vt:lpstr>Grilla Europa Europa Nov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Quintana</dc:creator>
  <cp:lastModifiedBy>Federico Quintana</cp:lastModifiedBy>
  <dcterms:created xsi:type="dcterms:W3CDTF">2022-09-14T13:21:40Z</dcterms:created>
  <dcterms:modified xsi:type="dcterms:W3CDTF">2022-09-14T18:14:41Z</dcterms:modified>
</cp:coreProperties>
</file>